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8.05.2024 uchwała\"/>
    </mc:Choice>
  </mc:AlternateContent>
  <xr:revisionPtr revIDLastSave="0" documentId="13_ncr:1_{081DFA79-0613-4764-8119-20FEA7584A13}" xr6:coauthVersionLast="47" xr6:coauthVersionMax="47" xr10:uidLastSave="{00000000-0000-0000-0000-000000000000}"/>
  <bookViews>
    <workbookView xWindow="-120" yWindow="-120" windowWidth="29040" windowHeight="15720" xr2:uid="{8F94997B-1320-44CE-8189-9391E8184763}"/>
  </bookViews>
  <sheets>
    <sheet name="Profil.alkoh.nark." sheetId="1" r:id="rId1"/>
  </sheets>
  <externalReferences>
    <externalReference r:id="rId2"/>
  </externalReferences>
  <definedNames>
    <definedName name="_xlnm.Print_Area" localSheetId="0">'Profil.alkoh.nark.'!$A$1:$K$39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J38" i="1"/>
  <c r="J37" i="1"/>
  <c r="J36" i="1"/>
  <c r="J35" i="1"/>
  <c r="J34" i="1"/>
  <c r="J32" i="1"/>
  <c r="J31" i="1"/>
  <c r="J30" i="1"/>
  <c r="J29" i="1"/>
  <c r="J27" i="1"/>
  <c r="J26" i="1"/>
  <c r="J25" i="1"/>
  <c r="J24" i="1"/>
  <c r="J23" i="1"/>
  <c r="J22" i="1"/>
  <c r="J21" i="1"/>
  <c r="J20" i="1"/>
  <c r="J18" i="1"/>
  <c r="J15" i="1"/>
  <c r="J14" i="1"/>
  <c r="J13" i="1"/>
  <c r="J12" i="1"/>
  <c r="J39" i="1" s="1"/>
</calcChain>
</file>

<file path=xl/sharedStrings.xml><?xml version="1.0" encoding="utf-8"?>
<sst xmlns="http://schemas.openxmlformats.org/spreadsheetml/2006/main" count="71" uniqueCount="22">
  <si>
    <t>Gminny Program Profilaktyki i Rozliwązywania Problemów Alkoholowych i Gminny Program Przeciwdziałania Narkomanii na 2024 rok</t>
  </si>
  <si>
    <t>Dochody</t>
  </si>
  <si>
    <t xml:space="preserve">Wydatki </t>
  </si>
  <si>
    <t xml:space="preserve">z tytułu zezwoleń na sprzedaż alkoholu </t>
  </si>
  <si>
    <t>Dział</t>
  </si>
  <si>
    <t>Rozdział</t>
  </si>
  <si>
    <t>§</t>
  </si>
  <si>
    <t>Plan</t>
  </si>
  <si>
    <t xml:space="preserve">Gminny Program Przeciwdziałania Narkomanii </t>
  </si>
  <si>
    <t xml:space="preserve">Plan </t>
  </si>
  <si>
    <t>75618</t>
  </si>
  <si>
    <t>0480</t>
  </si>
  <si>
    <t>851</t>
  </si>
  <si>
    <t>85153</t>
  </si>
  <si>
    <t>0270</t>
  </si>
  <si>
    <t>Gminny Program Profilaktyki i Rozwiązywania Problemów Alkoholowych</t>
  </si>
  <si>
    <t>85154</t>
  </si>
  <si>
    <t>Ogółem</t>
  </si>
  <si>
    <t>Projekt</t>
  </si>
  <si>
    <t>Rady Gminy Raszyn z dnia 28 maja 2024 r.</t>
  </si>
  <si>
    <t>w sprawie zmiany budżetu Gminy Raszyn na rok 2024</t>
  </si>
  <si>
    <t>Załącznik Nr 6 do Uchwały Nr …/…./2024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</si>
</sst>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/>
    </xf>
    <xf numFmtId="49" fontId="3" fillId="0" borderId="4" xfId="1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3" fillId="0" borderId="4" xfId="2" applyBorder="1" applyAlignment="1" applyProtection="1">
      <alignment horizontal="center" vertical="center"/>
      <protection locked="0"/>
    </xf>
    <xf numFmtId="3" fontId="3" fillId="0" borderId="4" xfId="2" applyNumberFormat="1" applyBorder="1" applyAlignment="1">
      <alignment vertical="center"/>
    </xf>
    <xf numFmtId="3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0" fontId="3" fillId="0" borderId="5" xfId="2" applyBorder="1" applyAlignment="1" applyProtection="1">
      <alignment horizontal="center" vertical="center"/>
      <protection locked="0"/>
    </xf>
    <xf numFmtId="3" fontId="3" fillId="0" borderId="5" xfId="2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3" fillId="0" borderId="7" xfId="2" applyBorder="1" applyAlignment="1" applyProtection="1">
      <alignment horizontal="center" vertical="center"/>
      <protection locked="0"/>
    </xf>
    <xf numFmtId="3" fontId="3" fillId="0" borderId="7" xfId="2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7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3" fontId="0" fillId="0" borderId="0" xfId="0" applyNumberFormat="1" applyAlignment="1"/>
    <xf numFmtId="0" fontId="0" fillId="0" borderId="0" xfId="0" applyAlignment="1">
      <alignment horizontal="center"/>
    </xf>
  </cellXfs>
  <cellStyles count="3">
    <cellStyle name="Normalny" xfId="0" builtinId="0"/>
    <cellStyle name="Normalny_wykonania za III kwartały 08 (wydatki)" xfId="2" xr:uid="{9422EC32-FA02-4568-956D-351D092A5D84}"/>
    <cellStyle name="Normalny_wykonanie za III kwartały (dochody)" xfId="1" xr:uid="{F0D212E2-38C7-41EB-8650-8A8E99309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&#379;ET%202017\PROJEKT\bUD&#37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2A-INWESTYCJE (3)"/>
      <sheetName val="dochody(1)"/>
      <sheetName val="wydatki (2)"/>
      <sheetName val="Środowisko tab.6"/>
      <sheetName val="Tabela 3 -odpady"/>
      <sheetName val="Tabela 3 sołecki"/>
    </sheetNames>
    <sheetDataSet>
      <sheetData sheetId="0"/>
      <sheetData sheetId="1"/>
      <sheetData sheetId="2" refreshError="1">
        <row r="1179">
          <cell r="E1179">
            <v>0</v>
          </cell>
        </row>
        <row r="1181">
          <cell r="E118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6A81-B44F-42DB-A914-2EEC192B8001}">
  <dimension ref="A1:O40"/>
  <sheetViews>
    <sheetView tabSelected="1" zoomScaleNormal="100" workbookViewId="0">
      <selection activeCell="P9" sqref="P9"/>
    </sheetView>
  </sheetViews>
  <sheetFormatPr defaultRowHeight="12.75" x14ac:dyDescent="0.2"/>
  <cols>
    <col min="1" max="1" width="17" customWidth="1"/>
    <col min="2" max="2" width="5.42578125" style="1" customWidth="1"/>
    <col min="3" max="3" width="8.85546875" style="1" customWidth="1"/>
    <col min="4" max="4" width="5.85546875" style="1" customWidth="1"/>
    <col min="6" max="6" width="17" customWidth="1"/>
    <col min="7" max="7" width="5.42578125" style="1" customWidth="1"/>
    <col min="8" max="8" width="8.85546875" style="1" customWidth="1"/>
    <col min="9" max="9" width="5.85546875" customWidth="1"/>
    <col min="10" max="10" width="10.28515625" customWidth="1"/>
    <col min="15" max="15" width="16.85546875" customWidth="1"/>
    <col min="257" max="257" width="17" customWidth="1"/>
    <col min="258" max="258" width="5.42578125" customWidth="1"/>
    <col min="259" max="259" width="8.85546875" customWidth="1"/>
    <col min="260" max="260" width="5.85546875" customWidth="1"/>
    <col min="262" max="262" width="17" customWidth="1"/>
    <col min="263" max="263" width="5.42578125" customWidth="1"/>
    <col min="264" max="264" width="8.85546875" customWidth="1"/>
    <col min="265" max="265" width="5.85546875" customWidth="1"/>
    <col min="266" max="266" width="10.28515625" customWidth="1"/>
    <col min="271" max="271" width="16.85546875" customWidth="1"/>
    <col min="513" max="513" width="17" customWidth="1"/>
    <col min="514" max="514" width="5.42578125" customWidth="1"/>
    <col min="515" max="515" width="8.85546875" customWidth="1"/>
    <col min="516" max="516" width="5.85546875" customWidth="1"/>
    <col min="518" max="518" width="17" customWidth="1"/>
    <col min="519" max="519" width="5.42578125" customWidth="1"/>
    <col min="520" max="520" width="8.85546875" customWidth="1"/>
    <col min="521" max="521" width="5.85546875" customWidth="1"/>
    <col min="522" max="522" width="10.28515625" customWidth="1"/>
    <col min="527" max="527" width="16.85546875" customWidth="1"/>
    <col min="769" max="769" width="17" customWidth="1"/>
    <col min="770" max="770" width="5.42578125" customWidth="1"/>
    <col min="771" max="771" width="8.85546875" customWidth="1"/>
    <col min="772" max="772" width="5.85546875" customWidth="1"/>
    <col min="774" max="774" width="17" customWidth="1"/>
    <col min="775" max="775" width="5.42578125" customWidth="1"/>
    <col min="776" max="776" width="8.85546875" customWidth="1"/>
    <col min="777" max="777" width="5.85546875" customWidth="1"/>
    <col min="778" max="778" width="10.28515625" customWidth="1"/>
    <col min="783" max="783" width="16.85546875" customWidth="1"/>
    <col min="1025" max="1025" width="17" customWidth="1"/>
    <col min="1026" max="1026" width="5.42578125" customWidth="1"/>
    <col min="1027" max="1027" width="8.85546875" customWidth="1"/>
    <col min="1028" max="1028" width="5.85546875" customWidth="1"/>
    <col min="1030" max="1030" width="17" customWidth="1"/>
    <col min="1031" max="1031" width="5.42578125" customWidth="1"/>
    <col min="1032" max="1032" width="8.85546875" customWidth="1"/>
    <col min="1033" max="1033" width="5.85546875" customWidth="1"/>
    <col min="1034" max="1034" width="10.28515625" customWidth="1"/>
    <col min="1039" max="1039" width="16.85546875" customWidth="1"/>
    <col min="1281" max="1281" width="17" customWidth="1"/>
    <col min="1282" max="1282" width="5.42578125" customWidth="1"/>
    <col min="1283" max="1283" width="8.85546875" customWidth="1"/>
    <col min="1284" max="1284" width="5.85546875" customWidth="1"/>
    <col min="1286" max="1286" width="17" customWidth="1"/>
    <col min="1287" max="1287" width="5.42578125" customWidth="1"/>
    <col min="1288" max="1288" width="8.85546875" customWidth="1"/>
    <col min="1289" max="1289" width="5.85546875" customWidth="1"/>
    <col min="1290" max="1290" width="10.28515625" customWidth="1"/>
    <col min="1295" max="1295" width="16.85546875" customWidth="1"/>
    <col min="1537" max="1537" width="17" customWidth="1"/>
    <col min="1538" max="1538" width="5.42578125" customWidth="1"/>
    <col min="1539" max="1539" width="8.85546875" customWidth="1"/>
    <col min="1540" max="1540" width="5.85546875" customWidth="1"/>
    <col min="1542" max="1542" width="17" customWidth="1"/>
    <col min="1543" max="1543" width="5.42578125" customWidth="1"/>
    <col min="1544" max="1544" width="8.85546875" customWidth="1"/>
    <col min="1545" max="1545" width="5.85546875" customWidth="1"/>
    <col min="1546" max="1546" width="10.28515625" customWidth="1"/>
    <col min="1551" max="1551" width="16.85546875" customWidth="1"/>
    <col min="1793" max="1793" width="17" customWidth="1"/>
    <col min="1794" max="1794" width="5.42578125" customWidth="1"/>
    <col min="1795" max="1795" width="8.85546875" customWidth="1"/>
    <col min="1796" max="1796" width="5.85546875" customWidth="1"/>
    <col min="1798" max="1798" width="17" customWidth="1"/>
    <col min="1799" max="1799" width="5.42578125" customWidth="1"/>
    <col min="1800" max="1800" width="8.85546875" customWidth="1"/>
    <col min="1801" max="1801" width="5.85546875" customWidth="1"/>
    <col min="1802" max="1802" width="10.28515625" customWidth="1"/>
    <col min="1807" max="1807" width="16.85546875" customWidth="1"/>
    <col min="2049" max="2049" width="17" customWidth="1"/>
    <col min="2050" max="2050" width="5.42578125" customWidth="1"/>
    <col min="2051" max="2051" width="8.85546875" customWidth="1"/>
    <col min="2052" max="2052" width="5.85546875" customWidth="1"/>
    <col min="2054" max="2054" width="17" customWidth="1"/>
    <col min="2055" max="2055" width="5.42578125" customWidth="1"/>
    <col min="2056" max="2056" width="8.85546875" customWidth="1"/>
    <col min="2057" max="2057" width="5.85546875" customWidth="1"/>
    <col min="2058" max="2058" width="10.28515625" customWidth="1"/>
    <col min="2063" max="2063" width="16.85546875" customWidth="1"/>
    <col min="2305" max="2305" width="17" customWidth="1"/>
    <col min="2306" max="2306" width="5.42578125" customWidth="1"/>
    <col min="2307" max="2307" width="8.85546875" customWidth="1"/>
    <col min="2308" max="2308" width="5.85546875" customWidth="1"/>
    <col min="2310" max="2310" width="17" customWidth="1"/>
    <col min="2311" max="2311" width="5.42578125" customWidth="1"/>
    <col min="2312" max="2312" width="8.85546875" customWidth="1"/>
    <col min="2313" max="2313" width="5.85546875" customWidth="1"/>
    <col min="2314" max="2314" width="10.28515625" customWidth="1"/>
    <col min="2319" max="2319" width="16.85546875" customWidth="1"/>
    <col min="2561" max="2561" width="17" customWidth="1"/>
    <col min="2562" max="2562" width="5.42578125" customWidth="1"/>
    <col min="2563" max="2563" width="8.85546875" customWidth="1"/>
    <col min="2564" max="2564" width="5.85546875" customWidth="1"/>
    <col min="2566" max="2566" width="17" customWidth="1"/>
    <col min="2567" max="2567" width="5.42578125" customWidth="1"/>
    <col min="2568" max="2568" width="8.85546875" customWidth="1"/>
    <col min="2569" max="2569" width="5.85546875" customWidth="1"/>
    <col min="2570" max="2570" width="10.28515625" customWidth="1"/>
    <col min="2575" max="2575" width="16.85546875" customWidth="1"/>
    <col min="2817" max="2817" width="17" customWidth="1"/>
    <col min="2818" max="2818" width="5.42578125" customWidth="1"/>
    <col min="2819" max="2819" width="8.85546875" customWidth="1"/>
    <col min="2820" max="2820" width="5.85546875" customWidth="1"/>
    <col min="2822" max="2822" width="17" customWidth="1"/>
    <col min="2823" max="2823" width="5.42578125" customWidth="1"/>
    <col min="2824" max="2824" width="8.85546875" customWidth="1"/>
    <col min="2825" max="2825" width="5.85546875" customWidth="1"/>
    <col min="2826" max="2826" width="10.28515625" customWidth="1"/>
    <col min="2831" max="2831" width="16.85546875" customWidth="1"/>
    <col min="3073" max="3073" width="17" customWidth="1"/>
    <col min="3074" max="3074" width="5.42578125" customWidth="1"/>
    <col min="3075" max="3075" width="8.85546875" customWidth="1"/>
    <col min="3076" max="3076" width="5.85546875" customWidth="1"/>
    <col min="3078" max="3078" width="17" customWidth="1"/>
    <col min="3079" max="3079" width="5.42578125" customWidth="1"/>
    <col min="3080" max="3080" width="8.85546875" customWidth="1"/>
    <col min="3081" max="3081" width="5.85546875" customWidth="1"/>
    <col min="3082" max="3082" width="10.28515625" customWidth="1"/>
    <col min="3087" max="3087" width="16.85546875" customWidth="1"/>
    <col min="3329" max="3329" width="17" customWidth="1"/>
    <col min="3330" max="3330" width="5.42578125" customWidth="1"/>
    <col min="3331" max="3331" width="8.85546875" customWidth="1"/>
    <col min="3332" max="3332" width="5.85546875" customWidth="1"/>
    <col min="3334" max="3334" width="17" customWidth="1"/>
    <col min="3335" max="3335" width="5.42578125" customWidth="1"/>
    <col min="3336" max="3336" width="8.85546875" customWidth="1"/>
    <col min="3337" max="3337" width="5.85546875" customWidth="1"/>
    <col min="3338" max="3338" width="10.28515625" customWidth="1"/>
    <col min="3343" max="3343" width="16.85546875" customWidth="1"/>
    <col min="3585" max="3585" width="17" customWidth="1"/>
    <col min="3586" max="3586" width="5.42578125" customWidth="1"/>
    <col min="3587" max="3587" width="8.85546875" customWidth="1"/>
    <col min="3588" max="3588" width="5.85546875" customWidth="1"/>
    <col min="3590" max="3590" width="17" customWidth="1"/>
    <col min="3591" max="3591" width="5.42578125" customWidth="1"/>
    <col min="3592" max="3592" width="8.85546875" customWidth="1"/>
    <col min="3593" max="3593" width="5.85546875" customWidth="1"/>
    <col min="3594" max="3594" width="10.28515625" customWidth="1"/>
    <col min="3599" max="3599" width="16.85546875" customWidth="1"/>
    <col min="3841" max="3841" width="17" customWidth="1"/>
    <col min="3842" max="3842" width="5.42578125" customWidth="1"/>
    <col min="3843" max="3843" width="8.85546875" customWidth="1"/>
    <col min="3844" max="3844" width="5.85546875" customWidth="1"/>
    <col min="3846" max="3846" width="17" customWidth="1"/>
    <col min="3847" max="3847" width="5.42578125" customWidth="1"/>
    <col min="3848" max="3848" width="8.85546875" customWidth="1"/>
    <col min="3849" max="3849" width="5.85546875" customWidth="1"/>
    <col min="3850" max="3850" width="10.28515625" customWidth="1"/>
    <col min="3855" max="3855" width="16.85546875" customWidth="1"/>
    <col min="4097" max="4097" width="17" customWidth="1"/>
    <col min="4098" max="4098" width="5.42578125" customWidth="1"/>
    <col min="4099" max="4099" width="8.85546875" customWidth="1"/>
    <col min="4100" max="4100" width="5.85546875" customWidth="1"/>
    <col min="4102" max="4102" width="17" customWidth="1"/>
    <col min="4103" max="4103" width="5.42578125" customWidth="1"/>
    <col min="4104" max="4104" width="8.85546875" customWidth="1"/>
    <col min="4105" max="4105" width="5.85546875" customWidth="1"/>
    <col min="4106" max="4106" width="10.28515625" customWidth="1"/>
    <col min="4111" max="4111" width="16.85546875" customWidth="1"/>
    <col min="4353" max="4353" width="17" customWidth="1"/>
    <col min="4354" max="4354" width="5.42578125" customWidth="1"/>
    <col min="4355" max="4355" width="8.85546875" customWidth="1"/>
    <col min="4356" max="4356" width="5.85546875" customWidth="1"/>
    <col min="4358" max="4358" width="17" customWidth="1"/>
    <col min="4359" max="4359" width="5.42578125" customWidth="1"/>
    <col min="4360" max="4360" width="8.85546875" customWidth="1"/>
    <col min="4361" max="4361" width="5.85546875" customWidth="1"/>
    <col min="4362" max="4362" width="10.28515625" customWidth="1"/>
    <col min="4367" max="4367" width="16.85546875" customWidth="1"/>
    <col min="4609" max="4609" width="17" customWidth="1"/>
    <col min="4610" max="4610" width="5.42578125" customWidth="1"/>
    <col min="4611" max="4611" width="8.85546875" customWidth="1"/>
    <col min="4612" max="4612" width="5.85546875" customWidth="1"/>
    <col min="4614" max="4614" width="17" customWidth="1"/>
    <col min="4615" max="4615" width="5.42578125" customWidth="1"/>
    <col min="4616" max="4616" width="8.85546875" customWidth="1"/>
    <col min="4617" max="4617" width="5.85546875" customWidth="1"/>
    <col min="4618" max="4618" width="10.28515625" customWidth="1"/>
    <col min="4623" max="4623" width="16.85546875" customWidth="1"/>
    <col min="4865" max="4865" width="17" customWidth="1"/>
    <col min="4866" max="4866" width="5.42578125" customWidth="1"/>
    <col min="4867" max="4867" width="8.85546875" customWidth="1"/>
    <col min="4868" max="4868" width="5.85546875" customWidth="1"/>
    <col min="4870" max="4870" width="17" customWidth="1"/>
    <col min="4871" max="4871" width="5.42578125" customWidth="1"/>
    <col min="4872" max="4872" width="8.85546875" customWidth="1"/>
    <col min="4873" max="4873" width="5.85546875" customWidth="1"/>
    <col min="4874" max="4874" width="10.28515625" customWidth="1"/>
    <col min="4879" max="4879" width="16.85546875" customWidth="1"/>
    <col min="5121" max="5121" width="17" customWidth="1"/>
    <col min="5122" max="5122" width="5.42578125" customWidth="1"/>
    <col min="5123" max="5123" width="8.85546875" customWidth="1"/>
    <col min="5124" max="5124" width="5.85546875" customWidth="1"/>
    <col min="5126" max="5126" width="17" customWidth="1"/>
    <col min="5127" max="5127" width="5.42578125" customWidth="1"/>
    <col min="5128" max="5128" width="8.85546875" customWidth="1"/>
    <col min="5129" max="5129" width="5.85546875" customWidth="1"/>
    <col min="5130" max="5130" width="10.28515625" customWidth="1"/>
    <col min="5135" max="5135" width="16.85546875" customWidth="1"/>
    <col min="5377" max="5377" width="17" customWidth="1"/>
    <col min="5378" max="5378" width="5.42578125" customWidth="1"/>
    <col min="5379" max="5379" width="8.85546875" customWidth="1"/>
    <col min="5380" max="5380" width="5.85546875" customWidth="1"/>
    <col min="5382" max="5382" width="17" customWidth="1"/>
    <col min="5383" max="5383" width="5.42578125" customWidth="1"/>
    <col min="5384" max="5384" width="8.85546875" customWidth="1"/>
    <col min="5385" max="5385" width="5.85546875" customWidth="1"/>
    <col min="5386" max="5386" width="10.28515625" customWidth="1"/>
    <col min="5391" max="5391" width="16.85546875" customWidth="1"/>
    <col min="5633" max="5633" width="17" customWidth="1"/>
    <col min="5634" max="5634" width="5.42578125" customWidth="1"/>
    <col min="5635" max="5635" width="8.85546875" customWidth="1"/>
    <col min="5636" max="5636" width="5.85546875" customWidth="1"/>
    <col min="5638" max="5638" width="17" customWidth="1"/>
    <col min="5639" max="5639" width="5.42578125" customWidth="1"/>
    <col min="5640" max="5640" width="8.85546875" customWidth="1"/>
    <col min="5641" max="5641" width="5.85546875" customWidth="1"/>
    <col min="5642" max="5642" width="10.28515625" customWidth="1"/>
    <col min="5647" max="5647" width="16.85546875" customWidth="1"/>
    <col min="5889" max="5889" width="17" customWidth="1"/>
    <col min="5890" max="5890" width="5.42578125" customWidth="1"/>
    <col min="5891" max="5891" width="8.85546875" customWidth="1"/>
    <col min="5892" max="5892" width="5.85546875" customWidth="1"/>
    <col min="5894" max="5894" width="17" customWidth="1"/>
    <col min="5895" max="5895" width="5.42578125" customWidth="1"/>
    <col min="5896" max="5896" width="8.85546875" customWidth="1"/>
    <col min="5897" max="5897" width="5.85546875" customWidth="1"/>
    <col min="5898" max="5898" width="10.28515625" customWidth="1"/>
    <col min="5903" max="5903" width="16.85546875" customWidth="1"/>
    <col min="6145" max="6145" width="17" customWidth="1"/>
    <col min="6146" max="6146" width="5.42578125" customWidth="1"/>
    <col min="6147" max="6147" width="8.85546875" customWidth="1"/>
    <col min="6148" max="6148" width="5.85546875" customWidth="1"/>
    <col min="6150" max="6150" width="17" customWidth="1"/>
    <col min="6151" max="6151" width="5.42578125" customWidth="1"/>
    <col min="6152" max="6152" width="8.85546875" customWidth="1"/>
    <col min="6153" max="6153" width="5.85546875" customWidth="1"/>
    <col min="6154" max="6154" width="10.28515625" customWidth="1"/>
    <col min="6159" max="6159" width="16.85546875" customWidth="1"/>
    <col min="6401" max="6401" width="17" customWidth="1"/>
    <col min="6402" max="6402" width="5.42578125" customWidth="1"/>
    <col min="6403" max="6403" width="8.85546875" customWidth="1"/>
    <col min="6404" max="6404" width="5.85546875" customWidth="1"/>
    <col min="6406" max="6406" width="17" customWidth="1"/>
    <col min="6407" max="6407" width="5.42578125" customWidth="1"/>
    <col min="6408" max="6408" width="8.85546875" customWidth="1"/>
    <col min="6409" max="6409" width="5.85546875" customWidth="1"/>
    <col min="6410" max="6410" width="10.28515625" customWidth="1"/>
    <col min="6415" max="6415" width="16.85546875" customWidth="1"/>
    <col min="6657" max="6657" width="17" customWidth="1"/>
    <col min="6658" max="6658" width="5.42578125" customWidth="1"/>
    <col min="6659" max="6659" width="8.85546875" customWidth="1"/>
    <col min="6660" max="6660" width="5.85546875" customWidth="1"/>
    <col min="6662" max="6662" width="17" customWidth="1"/>
    <col min="6663" max="6663" width="5.42578125" customWidth="1"/>
    <col min="6664" max="6664" width="8.85546875" customWidth="1"/>
    <col min="6665" max="6665" width="5.85546875" customWidth="1"/>
    <col min="6666" max="6666" width="10.28515625" customWidth="1"/>
    <col min="6671" max="6671" width="16.85546875" customWidth="1"/>
    <col min="6913" max="6913" width="17" customWidth="1"/>
    <col min="6914" max="6914" width="5.42578125" customWidth="1"/>
    <col min="6915" max="6915" width="8.85546875" customWidth="1"/>
    <col min="6916" max="6916" width="5.85546875" customWidth="1"/>
    <col min="6918" max="6918" width="17" customWidth="1"/>
    <col min="6919" max="6919" width="5.42578125" customWidth="1"/>
    <col min="6920" max="6920" width="8.85546875" customWidth="1"/>
    <col min="6921" max="6921" width="5.85546875" customWidth="1"/>
    <col min="6922" max="6922" width="10.28515625" customWidth="1"/>
    <col min="6927" max="6927" width="16.85546875" customWidth="1"/>
    <col min="7169" max="7169" width="17" customWidth="1"/>
    <col min="7170" max="7170" width="5.42578125" customWidth="1"/>
    <col min="7171" max="7171" width="8.85546875" customWidth="1"/>
    <col min="7172" max="7172" width="5.85546875" customWidth="1"/>
    <col min="7174" max="7174" width="17" customWidth="1"/>
    <col min="7175" max="7175" width="5.42578125" customWidth="1"/>
    <col min="7176" max="7176" width="8.85546875" customWidth="1"/>
    <col min="7177" max="7177" width="5.85546875" customWidth="1"/>
    <col min="7178" max="7178" width="10.28515625" customWidth="1"/>
    <col min="7183" max="7183" width="16.85546875" customWidth="1"/>
    <col min="7425" max="7425" width="17" customWidth="1"/>
    <col min="7426" max="7426" width="5.42578125" customWidth="1"/>
    <col min="7427" max="7427" width="8.85546875" customWidth="1"/>
    <col min="7428" max="7428" width="5.85546875" customWidth="1"/>
    <col min="7430" max="7430" width="17" customWidth="1"/>
    <col min="7431" max="7431" width="5.42578125" customWidth="1"/>
    <col min="7432" max="7432" width="8.85546875" customWidth="1"/>
    <col min="7433" max="7433" width="5.85546875" customWidth="1"/>
    <col min="7434" max="7434" width="10.28515625" customWidth="1"/>
    <col min="7439" max="7439" width="16.85546875" customWidth="1"/>
    <col min="7681" max="7681" width="17" customWidth="1"/>
    <col min="7682" max="7682" width="5.42578125" customWidth="1"/>
    <col min="7683" max="7683" width="8.85546875" customWidth="1"/>
    <col min="7684" max="7684" width="5.85546875" customWidth="1"/>
    <col min="7686" max="7686" width="17" customWidth="1"/>
    <col min="7687" max="7687" width="5.42578125" customWidth="1"/>
    <col min="7688" max="7688" width="8.85546875" customWidth="1"/>
    <col min="7689" max="7689" width="5.85546875" customWidth="1"/>
    <col min="7690" max="7690" width="10.28515625" customWidth="1"/>
    <col min="7695" max="7695" width="16.85546875" customWidth="1"/>
    <col min="7937" max="7937" width="17" customWidth="1"/>
    <col min="7938" max="7938" width="5.42578125" customWidth="1"/>
    <col min="7939" max="7939" width="8.85546875" customWidth="1"/>
    <col min="7940" max="7940" width="5.85546875" customWidth="1"/>
    <col min="7942" max="7942" width="17" customWidth="1"/>
    <col min="7943" max="7943" width="5.42578125" customWidth="1"/>
    <col min="7944" max="7944" width="8.85546875" customWidth="1"/>
    <col min="7945" max="7945" width="5.85546875" customWidth="1"/>
    <col min="7946" max="7946" width="10.28515625" customWidth="1"/>
    <col min="7951" max="7951" width="16.85546875" customWidth="1"/>
    <col min="8193" max="8193" width="17" customWidth="1"/>
    <col min="8194" max="8194" width="5.42578125" customWidth="1"/>
    <col min="8195" max="8195" width="8.85546875" customWidth="1"/>
    <col min="8196" max="8196" width="5.85546875" customWidth="1"/>
    <col min="8198" max="8198" width="17" customWidth="1"/>
    <col min="8199" max="8199" width="5.42578125" customWidth="1"/>
    <col min="8200" max="8200" width="8.85546875" customWidth="1"/>
    <col min="8201" max="8201" width="5.85546875" customWidth="1"/>
    <col min="8202" max="8202" width="10.28515625" customWidth="1"/>
    <col min="8207" max="8207" width="16.85546875" customWidth="1"/>
    <col min="8449" max="8449" width="17" customWidth="1"/>
    <col min="8450" max="8450" width="5.42578125" customWidth="1"/>
    <col min="8451" max="8451" width="8.85546875" customWidth="1"/>
    <col min="8452" max="8452" width="5.85546875" customWidth="1"/>
    <col min="8454" max="8454" width="17" customWidth="1"/>
    <col min="8455" max="8455" width="5.42578125" customWidth="1"/>
    <col min="8456" max="8456" width="8.85546875" customWidth="1"/>
    <col min="8457" max="8457" width="5.85546875" customWidth="1"/>
    <col min="8458" max="8458" width="10.28515625" customWidth="1"/>
    <col min="8463" max="8463" width="16.85546875" customWidth="1"/>
    <col min="8705" max="8705" width="17" customWidth="1"/>
    <col min="8706" max="8706" width="5.42578125" customWidth="1"/>
    <col min="8707" max="8707" width="8.85546875" customWidth="1"/>
    <col min="8708" max="8708" width="5.85546875" customWidth="1"/>
    <col min="8710" max="8710" width="17" customWidth="1"/>
    <col min="8711" max="8711" width="5.42578125" customWidth="1"/>
    <col min="8712" max="8712" width="8.85546875" customWidth="1"/>
    <col min="8713" max="8713" width="5.85546875" customWidth="1"/>
    <col min="8714" max="8714" width="10.28515625" customWidth="1"/>
    <col min="8719" max="8719" width="16.85546875" customWidth="1"/>
    <col min="8961" max="8961" width="17" customWidth="1"/>
    <col min="8962" max="8962" width="5.42578125" customWidth="1"/>
    <col min="8963" max="8963" width="8.85546875" customWidth="1"/>
    <col min="8964" max="8964" width="5.85546875" customWidth="1"/>
    <col min="8966" max="8966" width="17" customWidth="1"/>
    <col min="8967" max="8967" width="5.42578125" customWidth="1"/>
    <col min="8968" max="8968" width="8.85546875" customWidth="1"/>
    <col min="8969" max="8969" width="5.85546875" customWidth="1"/>
    <col min="8970" max="8970" width="10.28515625" customWidth="1"/>
    <col min="8975" max="8975" width="16.85546875" customWidth="1"/>
    <col min="9217" max="9217" width="17" customWidth="1"/>
    <col min="9218" max="9218" width="5.42578125" customWidth="1"/>
    <col min="9219" max="9219" width="8.85546875" customWidth="1"/>
    <col min="9220" max="9220" width="5.85546875" customWidth="1"/>
    <col min="9222" max="9222" width="17" customWidth="1"/>
    <col min="9223" max="9223" width="5.42578125" customWidth="1"/>
    <col min="9224" max="9224" width="8.85546875" customWidth="1"/>
    <col min="9225" max="9225" width="5.85546875" customWidth="1"/>
    <col min="9226" max="9226" width="10.28515625" customWidth="1"/>
    <col min="9231" max="9231" width="16.85546875" customWidth="1"/>
    <col min="9473" max="9473" width="17" customWidth="1"/>
    <col min="9474" max="9474" width="5.42578125" customWidth="1"/>
    <col min="9475" max="9475" width="8.85546875" customWidth="1"/>
    <col min="9476" max="9476" width="5.85546875" customWidth="1"/>
    <col min="9478" max="9478" width="17" customWidth="1"/>
    <col min="9479" max="9479" width="5.42578125" customWidth="1"/>
    <col min="9480" max="9480" width="8.85546875" customWidth="1"/>
    <col min="9481" max="9481" width="5.85546875" customWidth="1"/>
    <col min="9482" max="9482" width="10.28515625" customWidth="1"/>
    <col min="9487" max="9487" width="16.85546875" customWidth="1"/>
    <col min="9729" max="9729" width="17" customWidth="1"/>
    <col min="9730" max="9730" width="5.42578125" customWidth="1"/>
    <col min="9731" max="9731" width="8.85546875" customWidth="1"/>
    <col min="9732" max="9732" width="5.85546875" customWidth="1"/>
    <col min="9734" max="9734" width="17" customWidth="1"/>
    <col min="9735" max="9735" width="5.42578125" customWidth="1"/>
    <col min="9736" max="9736" width="8.85546875" customWidth="1"/>
    <col min="9737" max="9737" width="5.85546875" customWidth="1"/>
    <col min="9738" max="9738" width="10.28515625" customWidth="1"/>
    <col min="9743" max="9743" width="16.85546875" customWidth="1"/>
    <col min="9985" max="9985" width="17" customWidth="1"/>
    <col min="9986" max="9986" width="5.42578125" customWidth="1"/>
    <col min="9987" max="9987" width="8.85546875" customWidth="1"/>
    <col min="9988" max="9988" width="5.85546875" customWidth="1"/>
    <col min="9990" max="9990" width="17" customWidth="1"/>
    <col min="9991" max="9991" width="5.42578125" customWidth="1"/>
    <col min="9992" max="9992" width="8.85546875" customWidth="1"/>
    <col min="9993" max="9993" width="5.85546875" customWidth="1"/>
    <col min="9994" max="9994" width="10.28515625" customWidth="1"/>
    <col min="9999" max="9999" width="16.85546875" customWidth="1"/>
    <col min="10241" max="10241" width="17" customWidth="1"/>
    <col min="10242" max="10242" width="5.42578125" customWidth="1"/>
    <col min="10243" max="10243" width="8.85546875" customWidth="1"/>
    <col min="10244" max="10244" width="5.85546875" customWidth="1"/>
    <col min="10246" max="10246" width="17" customWidth="1"/>
    <col min="10247" max="10247" width="5.42578125" customWidth="1"/>
    <col min="10248" max="10248" width="8.85546875" customWidth="1"/>
    <col min="10249" max="10249" width="5.85546875" customWidth="1"/>
    <col min="10250" max="10250" width="10.28515625" customWidth="1"/>
    <col min="10255" max="10255" width="16.85546875" customWidth="1"/>
    <col min="10497" max="10497" width="17" customWidth="1"/>
    <col min="10498" max="10498" width="5.42578125" customWidth="1"/>
    <col min="10499" max="10499" width="8.85546875" customWidth="1"/>
    <col min="10500" max="10500" width="5.85546875" customWidth="1"/>
    <col min="10502" max="10502" width="17" customWidth="1"/>
    <col min="10503" max="10503" width="5.42578125" customWidth="1"/>
    <col min="10504" max="10504" width="8.85546875" customWidth="1"/>
    <col min="10505" max="10505" width="5.85546875" customWidth="1"/>
    <col min="10506" max="10506" width="10.28515625" customWidth="1"/>
    <col min="10511" max="10511" width="16.85546875" customWidth="1"/>
    <col min="10753" max="10753" width="17" customWidth="1"/>
    <col min="10754" max="10754" width="5.42578125" customWidth="1"/>
    <col min="10755" max="10755" width="8.85546875" customWidth="1"/>
    <col min="10756" max="10756" width="5.85546875" customWidth="1"/>
    <col min="10758" max="10758" width="17" customWidth="1"/>
    <col min="10759" max="10759" width="5.42578125" customWidth="1"/>
    <col min="10760" max="10760" width="8.85546875" customWidth="1"/>
    <col min="10761" max="10761" width="5.85546875" customWidth="1"/>
    <col min="10762" max="10762" width="10.28515625" customWidth="1"/>
    <col min="10767" max="10767" width="16.85546875" customWidth="1"/>
    <col min="11009" max="11009" width="17" customWidth="1"/>
    <col min="11010" max="11010" width="5.42578125" customWidth="1"/>
    <col min="11011" max="11011" width="8.85546875" customWidth="1"/>
    <col min="11012" max="11012" width="5.85546875" customWidth="1"/>
    <col min="11014" max="11014" width="17" customWidth="1"/>
    <col min="11015" max="11015" width="5.42578125" customWidth="1"/>
    <col min="11016" max="11016" width="8.85546875" customWidth="1"/>
    <col min="11017" max="11017" width="5.85546875" customWidth="1"/>
    <col min="11018" max="11018" width="10.28515625" customWidth="1"/>
    <col min="11023" max="11023" width="16.85546875" customWidth="1"/>
    <col min="11265" max="11265" width="17" customWidth="1"/>
    <col min="11266" max="11266" width="5.42578125" customWidth="1"/>
    <col min="11267" max="11267" width="8.85546875" customWidth="1"/>
    <col min="11268" max="11268" width="5.85546875" customWidth="1"/>
    <col min="11270" max="11270" width="17" customWidth="1"/>
    <col min="11271" max="11271" width="5.42578125" customWidth="1"/>
    <col min="11272" max="11272" width="8.85546875" customWidth="1"/>
    <col min="11273" max="11273" width="5.85546875" customWidth="1"/>
    <col min="11274" max="11274" width="10.28515625" customWidth="1"/>
    <col min="11279" max="11279" width="16.85546875" customWidth="1"/>
    <col min="11521" max="11521" width="17" customWidth="1"/>
    <col min="11522" max="11522" width="5.42578125" customWidth="1"/>
    <col min="11523" max="11523" width="8.85546875" customWidth="1"/>
    <col min="11524" max="11524" width="5.85546875" customWidth="1"/>
    <col min="11526" max="11526" width="17" customWidth="1"/>
    <col min="11527" max="11527" width="5.42578125" customWidth="1"/>
    <col min="11528" max="11528" width="8.85546875" customWidth="1"/>
    <col min="11529" max="11529" width="5.85546875" customWidth="1"/>
    <col min="11530" max="11530" width="10.28515625" customWidth="1"/>
    <col min="11535" max="11535" width="16.85546875" customWidth="1"/>
    <col min="11777" max="11777" width="17" customWidth="1"/>
    <col min="11778" max="11778" width="5.42578125" customWidth="1"/>
    <col min="11779" max="11779" width="8.85546875" customWidth="1"/>
    <col min="11780" max="11780" width="5.85546875" customWidth="1"/>
    <col min="11782" max="11782" width="17" customWidth="1"/>
    <col min="11783" max="11783" width="5.42578125" customWidth="1"/>
    <col min="11784" max="11784" width="8.85546875" customWidth="1"/>
    <col min="11785" max="11785" width="5.85546875" customWidth="1"/>
    <col min="11786" max="11786" width="10.28515625" customWidth="1"/>
    <col min="11791" max="11791" width="16.85546875" customWidth="1"/>
    <col min="12033" max="12033" width="17" customWidth="1"/>
    <col min="12034" max="12034" width="5.42578125" customWidth="1"/>
    <col min="12035" max="12035" width="8.85546875" customWidth="1"/>
    <col min="12036" max="12036" width="5.85546875" customWidth="1"/>
    <col min="12038" max="12038" width="17" customWidth="1"/>
    <col min="12039" max="12039" width="5.42578125" customWidth="1"/>
    <col min="12040" max="12040" width="8.85546875" customWidth="1"/>
    <col min="12041" max="12041" width="5.85546875" customWidth="1"/>
    <col min="12042" max="12042" width="10.28515625" customWidth="1"/>
    <col min="12047" max="12047" width="16.85546875" customWidth="1"/>
    <col min="12289" max="12289" width="17" customWidth="1"/>
    <col min="12290" max="12290" width="5.42578125" customWidth="1"/>
    <col min="12291" max="12291" width="8.85546875" customWidth="1"/>
    <col min="12292" max="12292" width="5.85546875" customWidth="1"/>
    <col min="12294" max="12294" width="17" customWidth="1"/>
    <col min="12295" max="12295" width="5.42578125" customWidth="1"/>
    <col min="12296" max="12296" width="8.85546875" customWidth="1"/>
    <col min="12297" max="12297" width="5.85546875" customWidth="1"/>
    <col min="12298" max="12298" width="10.28515625" customWidth="1"/>
    <col min="12303" max="12303" width="16.85546875" customWidth="1"/>
    <col min="12545" max="12545" width="17" customWidth="1"/>
    <col min="12546" max="12546" width="5.42578125" customWidth="1"/>
    <col min="12547" max="12547" width="8.85546875" customWidth="1"/>
    <col min="12548" max="12548" width="5.85546875" customWidth="1"/>
    <col min="12550" max="12550" width="17" customWidth="1"/>
    <col min="12551" max="12551" width="5.42578125" customWidth="1"/>
    <col min="12552" max="12552" width="8.85546875" customWidth="1"/>
    <col min="12553" max="12553" width="5.85546875" customWidth="1"/>
    <col min="12554" max="12554" width="10.28515625" customWidth="1"/>
    <col min="12559" max="12559" width="16.85546875" customWidth="1"/>
    <col min="12801" max="12801" width="17" customWidth="1"/>
    <col min="12802" max="12802" width="5.42578125" customWidth="1"/>
    <col min="12803" max="12803" width="8.85546875" customWidth="1"/>
    <col min="12804" max="12804" width="5.85546875" customWidth="1"/>
    <col min="12806" max="12806" width="17" customWidth="1"/>
    <col min="12807" max="12807" width="5.42578125" customWidth="1"/>
    <col min="12808" max="12808" width="8.85546875" customWidth="1"/>
    <col min="12809" max="12809" width="5.85546875" customWidth="1"/>
    <col min="12810" max="12810" width="10.28515625" customWidth="1"/>
    <col min="12815" max="12815" width="16.85546875" customWidth="1"/>
    <col min="13057" max="13057" width="17" customWidth="1"/>
    <col min="13058" max="13058" width="5.42578125" customWidth="1"/>
    <col min="13059" max="13059" width="8.85546875" customWidth="1"/>
    <col min="13060" max="13060" width="5.85546875" customWidth="1"/>
    <col min="13062" max="13062" width="17" customWidth="1"/>
    <col min="13063" max="13063" width="5.42578125" customWidth="1"/>
    <col min="13064" max="13064" width="8.85546875" customWidth="1"/>
    <col min="13065" max="13065" width="5.85546875" customWidth="1"/>
    <col min="13066" max="13066" width="10.28515625" customWidth="1"/>
    <col min="13071" max="13071" width="16.85546875" customWidth="1"/>
    <col min="13313" max="13313" width="17" customWidth="1"/>
    <col min="13314" max="13314" width="5.42578125" customWidth="1"/>
    <col min="13315" max="13315" width="8.85546875" customWidth="1"/>
    <col min="13316" max="13316" width="5.85546875" customWidth="1"/>
    <col min="13318" max="13318" width="17" customWidth="1"/>
    <col min="13319" max="13319" width="5.42578125" customWidth="1"/>
    <col min="13320" max="13320" width="8.85546875" customWidth="1"/>
    <col min="13321" max="13321" width="5.85546875" customWidth="1"/>
    <col min="13322" max="13322" width="10.28515625" customWidth="1"/>
    <col min="13327" max="13327" width="16.85546875" customWidth="1"/>
    <col min="13569" max="13569" width="17" customWidth="1"/>
    <col min="13570" max="13570" width="5.42578125" customWidth="1"/>
    <col min="13571" max="13571" width="8.85546875" customWidth="1"/>
    <col min="13572" max="13572" width="5.85546875" customWidth="1"/>
    <col min="13574" max="13574" width="17" customWidth="1"/>
    <col min="13575" max="13575" width="5.42578125" customWidth="1"/>
    <col min="13576" max="13576" width="8.85546875" customWidth="1"/>
    <col min="13577" max="13577" width="5.85546875" customWidth="1"/>
    <col min="13578" max="13578" width="10.28515625" customWidth="1"/>
    <col min="13583" max="13583" width="16.85546875" customWidth="1"/>
    <col min="13825" max="13825" width="17" customWidth="1"/>
    <col min="13826" max="13826" width="5.42578125" customWidth="1"/>
    <col min="13827" max="13827" width="8.85546875" customWidth="1"/>
    <col min="13828" max="13828" width="5.85546875" customWidth="1"/>
    <col min="13830" max="13830" width="17" customWidth="1"/>
    <col min="13831" max="13831" width="5.42578125" customWidth="1"/>
    <col min="13832" max="13832" width="8.85546875" customWidth="1"/>
    <col min="13833" max="13833" width="5.85546875" customWidth="1"/>
    <col min="13834" max="13834" width="10.28515625" customWidth="1"/>
    <col min="13839" max="13839" width="16.85546875" customWidth="1"/>
    <col min="14081" max="14081" width="17" customWidth="1"/>
    <col min="14082" max="14082" width="5.42578125" customWidth="1"/>
    <col min="14083" max="14083" width="8.85546875" customWidth="1"/>
    <col min="14084" max="14084" width="5.85546875" customWidth="1"/>
    <col min="14086" max="14086" width="17" customWidth="1"/>
    <col min="14087" max="14087" width="5.42578125" customWidth="1"/>
    <col min="14088" max="14088" width="8.85546875" customWidth="1"/>
    <col min="14089" max="14089" width="5.85546875" customWidth="1"/>
    <col min="14090" max="14090" width="10.28515625" customWidth="1"/>
    <col min="14095" max="14095" width="16.85546875" customWidth="1"/>
    <col min="14337" max="14337" width="17" customWidth="1"/>
    <col min="14338" max="14338" width="5.42578125" customWidth="1"/>
    <col min="14339" max="14339" width="8.85546875" customWidth="1"/>
    <col min="14340" max="14340" width="5.85546875" customWidth="1"/>
    <col min="14342" max="14342" width="17" customWidth="1"/>
    <col min="14343" max="14343" width="5.42578125" customWidth="1"/>
    <col min="14344" max="14344" width="8.85546875" customWidth="1"/>
    <col min="14345" max="14345" width="5.85546875" customWidth="1"/>
    <col min="14346" max="14346" width="10.28515625" customWidth="1"/>
    <col min="14351" max="14351" width="16.85546875" customWidth="1"/>
    <col min="14593" max="14593" width="17" customWidth="1"/>
    <col min="14594" max="14594" width="5.42578125" customWidth="1"/>
    <col min="14595" max="14595" width="8.85546875" customWidth="1"/>
    <col min="14596" max="14596" width="5.85546875" customWidth="1"/>
    <col min="14598" max="14598" width="17" customWidth="1"/>
    <col min="14599" max="14599" width="5.42578125" customWidth="1"/>
    <col min="14600" max="14600" width="8.85546875" customWidth="1"/>
    <col min="14601" max="14601" width="5.85546875" customWidth="1"/>
    <col min="14602" max="14602" width="10.28515625" customWidth="1"/>
    <col min="14607" max="14607" width="16.85546875" customWidth="1"/>
    <col min="14849" max="14849" width="17" customWidth="1"/>
    <col min="14850" max="14850" width="5.42578125" customWidth="1"/>
    <col min="14851" max="14851" width="8.85546875" customWidth="1"/>
    <col min="14852" max="14852" width="5.85546875" customWidth="1"/>
    <col min="14854" max="14854" width="17" customWidth="1"/>
    <col min="14855" max="14855" width="5.42578125" customWidth="1"/>
    <col min="14856" max="14856" width="8.85546875" customWidth="1"/>
    <col min="14857" max="14857" width="5.85546875" customWidth="1"/>
    <col min="14858" max="14858" width="10.28515625" customWidth="1"/>
    <col min="14863" max="14863" width="16.85546875" customWidth="1"/>
    <col min="15105" max="15105" width="17" customWidth="1"/>
    <col min="15106" max="15106" width="5.42578125" customWidth="1"/>
    <col min="15107" max="15107" width="8.85546875" customWidth="1"/>
    <col min="15108" max="15108" width="5.85546875" customWidth="1"/>
    <col min="15110" max="15110" width="17" customWidth="1"/>
    <col min="15111" max="15111" width="5.42578125" customWidth="1"/>
    <col min="15112" max="15112" width="8.85546875" customWidth="1"/>
    <col min="15113" max="15113" width="5.85546875" customWidth="1"/>
    <col min="15114" max="15114" width="10.28515625" customWidth="1"/>
    <col min="15119" max="15119" width="16.85546875" customWidth="1"/>
    <col min="15361" max="15361" width="17" customWidth="1"/>
    <col min="15362" max="15362" width="5.42578125" customWidth="1"/>
    <col min="15363" max="15363" width="8.85546875" customWidth="1"/>
    <col min="15364" max="15364" width="5.85546875" customWidth="1"/>
    <col min="15366" max="15366" width="17" customWidth="1"/>
    <col min="15367" max="15367" width="5.42578125" customWidth="1"/>
    <col min="15368" max="15368" width="8.85546875" customWidth="1"/>
    <col min="15369" max="15369" width="5.85546875" customWidth="1"/>
    <col min="15370" max="15370" width="10.28515625" customWidth="1"/>
    <col min="15375" max="15375" width="16.85546875" customWidth="1"/>
    <col min="15617" max="15617" width="17" customWidth="1"/>
    <col min="15618" max="15618" width="5.42578125" customWidth="1"/>
    <col min="15619" max="15619" width="8.85546875" customWidth="1"/>
    <col min="15620" max="15620" width="5.85546875" customWidth="1"/>
    <col min="15622" max="15622" width="17" customWidth="1"/>
    <col min="15623" max="15623" width="5.42578125" customWidth="1"/>
    <col min="15624" max="15624" width="8.85546875" customWidth="1"/>
    <col min="15625" max="15625" width="5.85546875" customWidth="1"/>
    <col min="15626" max="15626" width="10.28515625" customWidth="1"/>
    <col min="15631" max="15631" width="16.85546875" customWidth="1"/>
    <col min="15873" max="15873" width="17" customWidth="1"/>
    <col min="15874" max="15874" width="5.42578125" customWidth="1"/>
    <col min="15875" max="15875" width="8.85546875" customWidth="1"/>
    <col min="15876" max="15876" width="5.85546875" customWidth="1"/>
    <col min="15878" max="15878" width="17" customWidth="1"/>
    <col min="15879" max="15879" width="5.42578125" customWidth="1"/>
    <col min="15880" max="15880" width="8.85546875" customWidth="1"/>
    <col min="15881" max="15881" width="5.85546875" customWidth="1"/>
    <col min="15882" max="15882" width="10.28515625" customWidth="1"/>
    <col min="15887" max="15887" width="16.85546875" customWidth="1"/>
    <col min="16129" max="16129" width="17" customWidth="1"/>
    <col min="16130" max="16130" width="5.42578125" customWidth="1"/>
    <col min="16131" max="16131" width="8.85546875" customWidth="1"/>
    <col min="16132" max="16132" width="5.85546875" customWidth="1"/>
    <col min="16134" max="16134" width="17" customWidth="1"/>
    <col min="16135" max="16135" width="5.42578125" customWidth="1"/>
    <col min="16136" max="16136" width="8.85546875" customWidth="1"/>
    <col min="16137" max="16137" width="5.85546875" customWidth="1"/>
    <col min="16138" max="16138" width="10.28515625" customWidth="1"/>
    <col min="16143" max="16143" width="16.85546875" customWidth="1"/>
  </cols>
  <sheetData>
    <row r="1" spans="1:15" x14ac:dyDescent="0.2">
      <c r="F1" s="40" t="s">
        <v>21</v>
      </c>
      <c r="G1" s="40"/>
      <c r="H1" s="40"/>
      <c r="I1" s="40"/>
      <c r="J1" s="40" t="s">
        <v>18</v>
      </c>
      <c r="K1" s="40"/>
    </row>
    <row r="2" spans="1:15" x14ac:dyDescent="0.2">
      <c r="F2" s="40" t="s">
        <v>19</v>
      </c>
      <c r="G2" s="40"/>
      <c r="H2" s="40"/>
      <c r="I2" s="40"/>
      <c r="J2" s="40"/>
    </row>
    <row r="3" spans="1:15" x14ac:dyDescent="0.2">
      <c r="F3" s="41" t="s">
        <v>20</v>
      </c>
      <c r="G3" s="41"/>
      <c r="H3" s="41"/>
      <c r="I3" s="41"/>
      <c r="J3" s="41"/>
    </row>
    <row r="4" spans="1:15" x14ac:dyDescent="0.2">
      <c r="F4" s="1"/>
      <c r="I4" s="1"/>
      <c r="J4" s="1"/>
    </row>
    <row r="5" spans="1:15" x14ac:dyDescent="0.2">
      <c r="F5" s="1"/>
      <c r="I5" s="1"/>
      <c r="J5" s="1"/>
    </row>
    <row r="6" spans="1:15" x14ac:dyDescent="0.2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</row>
    <row r="7" spans="1:15" ht="22.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5" ht="22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10" spans="1:15" ht="21" customHeight="1" x14ac:dyDescent="0.2">
      <c r="A10" s="33" t="s">
        <v>1</v>
      </c>
      <c r="B10" s="33"/>
      <c r="C10" s="33"/>
      <c r="D10" s="33"/>
      <c r="E10" s="33"/>
      <c r="F10" s="33" t="s">
        <v>2</v>
      </c>
      <c r="G10" s="33"/>
      <c r="H10" s="33"/>
      <c r="I10" s="33"/>
      <c r="J10" s="33"/>
    </row>
    <row r="11" spans="1:15" ht="21" customHeight="1" x14ac:dyDescent="0.2">
      <c r="A11" s="34" t="s">
        <v>3</v>
      </c>
      <c r="B11" s="4" t="s">
        <v>4</v>
      </c>
      <c r="C11" s="5" t="s">
        <v>5</v>
      </c>
      <c r="D11" s="6" t="s">
        <v>6</v>
      </c>
      <c r="E11" s="5" t="s">
        <v>7</v>
      </c>
      <c r="F11" s="36" t="s">
        <v>8</v>
      </c>
      <c r="G11" s="4" t="s">
        <v>4</v>
      </c>
      <c r="H11" s="4" t="s">
        <v>5</v>
      </c>
      <c r="I11" s="4" t="s">
        <v>6</v>
      </c>
      <c r="J11" s="7" t="s">
        <v>9</v>
      </c>
    </row>
    <row r="12" spans="1:15" ht="21" customHeight="1" x14ac:dyDescent="0.2">
      <c r="A12" s="35"/>
      <c r="B12" s="8">
        <v>756</v>
      </c>
      <c r="C12" s="9" t="s">
        <v>10</v>
      </c>
      <c r="D12" s="10" t="s">
        <v>11</v>
      </c>
      <c r="E12" s="11">
        <v>1100000</v>
      </c>
      <c r="F12" s="37"/>
      <c r="G12" s="12" t="s">
        <v>12</v>
      </c>
      <c r="H12" s="12" t="s">
        <v>13</v>
      </c>
      <c r="I12" s="13">
        <v>4110</v>
      </c>
      <c r="J12" s="14">
        <f>1700+2000</f>
        <v>3700</v>
      </c>
      <c r="O12" s="39"/>
    </row>
    <row r="13" spans="1:15" ht="21" customHeight="1" x14ac:dyDescent="0.2">
      <c r="A13" s="35"/>
      <c r="B13" s="15"/>
      <c r="C13" s="16"/>
      <c r="D13" s="16" t="s">
        <v>14</v>
      </c>
      <c r="E13" s="17">
        <v>206557</v>
      </c>
      <c r="F13" s="37"/>
      <c r="G13" s="16" t="s">
        <v>12</v>
      </c>
      <c r="H13" s="16" t="s">
        <v>13</v>
      </c>
      <c r="I13" s="18">
        <v>4120</v>
      </c>
      <c r="J13" s="19">
        <f>300+820</f>
        <v>1120</v>
      </c>
      <c r="O13" s="39"/>
    </row>
    <row r="14" spans="1:15" ht="21" customHeight="1" x14ac:dyDescent="0.2">
      <c r="A14" s="35"/>
      <c r="B14" s="15"/>
      <c r="C14" s="16"/>
      <c r="D14" s="16"/>
      <c r="E14" s="17"/>
      <c r="F14" s="37"/>
      <c r="G14" s="16" t="s">
        <v>12</v>
      </c>
      <c r="H14" s="16" t="s">
        <v>13</v>
      </c>
      <c r="I14" s="18">
        <v>4170</v>
      </c>
      <c r="J14" s="19">
        <f>80000+100000</f>
        <v>180000</v>
      </c>
      <c r="O14" s="39"/>
    </row>
    <row r="15" spans="1:15" ht="21" customHeight="1" x14ac:dyDescent="0.2">
      <c r="A15" s="35"/>
      <c r="B15" s="15"/>
      <c r="C15" s="16"/>
      <c r="D15" s="16"/>
      <c r="E15" s="17"/>
      <c r="F15" s="37"/>
      <c r="G15" s="16" t="s">
        <v>12</v>
      </c>
      <c r="H15" s="16" t="s">
        <v>13</v>
      </c>
      <c r="I15" s="18">
        <v>4210</v>
      </c>
      <c r="J15" s="19">
        <f>12000+53000</f>
        <v>65000</v>
      </c>
      <c r="O15" s="39"/>
    </row>
    <row r="16" spans="1:15" ht="21" customHeight="1" x14ac:dyDescent="0.2">
      <c r="A16" s="35"/>
      <c r="B16" s="15"/>
      <c r="C16" s="16"/>
      <c r="D16" s="16"/>
      <c r="E16" s="17"/>
      <c r="F16" s="37"/>
      <c r="G16" s="16" t="s">
        <v>12</v>
      </c>
      <c r="H16" s="16" t="s">
        <v>13</v>
      </c>
      <c r="I16" s="18">
        <v>4220</v>
      </c>
      <c r="J16" s="19">
        <v>2000</v>
      </c>
      <c r="O16" s="39"/>
    </row>
    <row r="17" spans="1:15" ht="21" customHeight="1" x14ac:dyDescent="0.2">
      <c r="A17" s="35"/>
      <c r="B17" s="15"/>
      <c r="C17" s="16"/>
      <c r="D17" s="16"/>
      <c r="E17" s="17"/>
      <c r="F17" s="37"/>
      <c r="G17" s="16" t="s">
        <v>12</v>
      </c>
      <c r="H17" s="16" t="s">
        <v>13</v>
      </c>
      <c r="I17" s="18">
        <v>4240</v>
      </c>
      <c r="J17" s="19">
        <v>4000</v>
      </c>
      <c r="O17" s="39"/>
    </row>
    <row r="18" spans="1:15" ht="21" customHeight="1" x14ac:dyDescent="0.2">
      <c r="A18" s="35"/>
      <c r="B18" s="15"/>
      <c r="C18" s="16"/>
      <c r="D18" s="16"/>
      <c r="E18" s="17"/>
      <c r="F18" s="38"/>
      <c r="G18" s="20" t="s">
        <v>12</v>
      </c>
      <c r="H18" s="20" t="s">
        <v>13</v>
      </c>
      <c r="I18" s="21">
        <v>4300</v>
      </c>
      <c r="J18" s="22">
        <f>100000+100000</f>
        <v>200000</v>
      </c>
      <c r="O18" s="39"/>
    </row>
    <row r="19" spans="1:15" ht="21" customHeight="1" x14ac:dyDescent="0.2">
      <c r="A19" s="35"/>
      <c r="B19" s="15"/>
      <c r="C19" s="16"/>
      <c r="D19" s="16"/>
      <c r="E19" s="17"/>
      <c r="F19" s="37" t="s">
        <v>15</v>
      </c>
      <c r="G19" s="23" t="s">
        <v>4</v>
      </c>
      <c r="H19" s="23" t="s">
        <v>5</v>
      </c>
      <c r="I19" s="4" t="s">
        <v>6</v>
      </c>
      <c r="J19" s="7" t="s">
        <v>9</v>
      </c>
      <c r="O19" s="39"/>
    </row>
    <row r="20" spans="1:15" ht="18" customHeight="1" x14ac:dyDescent="0.2">
      <c r="A20" s="35"/>
      <c r="B20" s="15"/>
      <c r="C20" s="16"/>
      <c r="D20" s="16"/>
      <c r="E20" s="17"/>
      <c r="F20" s="37"/>
      <c r="G20" s="12" t="s">
        <v>12</v>
      </c>
      <c r="H20" s="12" t="s">
        <v>16</v>
      </c>
      <c r="I20" s="13">
        <v>2820</v>
      </c>
      <c r="J20" s="14">
        <f>98000+287000+19000</f>
        <v>404000</v>
      </c>
      <c r="O20" s="39"/>
    </row>
    <row r="21" spans="1:15" ht="21" customHeight="1" x14ac:dyDescent="0.2">
      <c r="A21" s="35"/>
      <c r="B21" s="15"/>
      <c r="C21" s="16"/>
      <c r="D21" s="16"/>
      <c r="E21" s="17"/>
      <c r="F21" s="37"/>
      <c r="G21" s="16" t="s">
        <v>12</v>
      </c>
      <c r="H21" s="16" t="s">
        <v>16</v>
      </c>
      <c r="I21" s="18">
        <v>2830</v>
      </c>
      <c r="J21" s="17">
        <f>38000+37000</f>
        <v>75000</v>
      </c>
      <c r="O21" s="39"/>
    </row>
    <row r="22" spans="1:15" ht="21" customHeight="1" x14ac:dyDescent="0.2">
      <c r="A22" s="35"/>
      <c r="B22" s="15"/>
      <c r="C22" s="16"/>
      <c r="D22" s="16"/>
      <c r="E22" s="17"/>
      <c r="F22" s="37"/>
      <c r="G22" s="16" t="s">
        <v>12</v>
      </c>
      <c r="H22" s="16" t="s">
        <v>16</v>
      </c>
      <c r="I22" s="18">
        <v>4110</v>
      </c>
      <c r="J22" s="17">
        <f>13000+10000</f>
        <v>23000</v>
      </c>
      <c r="O22" s="39"/>
    </row>
    <row r="23" spans="1:15" ht="21" customHeight="1" x14ac:dyDescent="0.2">
      <c r="A23" s="35"/>
      <c r="B23" s="15"/>
      <c r="C23" s="16"/>
      <c r="D23" s="16"/>
      <c r="E23" s="17"/>
      <c r="F23" s="37"/>
      <c r="G23" s="16" t="s">
        <v>12</v>
      </c>
      <c r="H23" s="24">
        <v>85154</v>
      </c>
      <c r="I23" s="18">
        <v>4120</v>
      </c>
      <c r="J23" s="17">
        <f>1000+1000</f>
        <v>2000</v>
      </c>
      <c r="O23" s="39"/>
    </row>
    <row r="24" spans="1:15" ht="21" customHeight="1" x14ac:dyDescent="0.2">
      <c r="A24" s="35"/>
      <c r="B24" s="15"/>
      <c r="C24" s="16"/>
      <c r="D24" s="16"/>
      <c r="E24" s="17"/>
      <c r="F24" s="37"/>
      <c r="G24" s="16" t="s">
        <v>12</v>
      </c>
      <c r="H24" s="16" t="s">
        <v>16</v>
      </c>
      <c r="I24" s="18">
        <v>4170</v>
      </c>
      <c r="J24" s="17">
        <f>160000+100000</f>
        <v>260000</v>
      </c>
      <c r="O24" s="39"/>
    </row>
    <row r="25" spans="1:15" ht="21" customHeight="1" x14ac:dyDescent="0.2">
      <c r="A25" s="35"/>
      <c r="B25" s="15"/>
      <c r="C25" s="16"/>
      <c r="D25" s="16"/>
      <c r="E25" s="17"/>
      <c r="F25" s="37"/>
      <c r="G25" s="16" t="s">
        <v>12</v>
      </c>
      <c r="H25" s="24">
        <v>85154</v>
      </c>
      <c r="I25" s="18">
        <v>4210</v>
      </c>
      <c r="J25" s="17">
        <f>60000+100000</f>
        <v>160000</v>
      </c>
      <c r="O25" s="39"/>
    </row>
    <row r="26" spans="1:15" ht="21" customHeight="1" x14ac:dyDescent="0.2">
      <c r="A26" s="35"/>
      <c r="B26" s="15"/>
      <c r="C26" s="16"/>
      <c r="D26" s="16"/>
      <c r="E26" s="17"/>
      <c r="F26" s="37"/>
      <c r="G26" s="16" t="s">
        <v>12</v>
      </c>
      <c r="H26" s="24">
        <v>85154</v>
      </c>
      <c r="I26" s="18">
        <v>4220</v>
      </c>
      <c r="J26" s="17">
        <f>48000+5000</f>
        <v>53000</v>
      </c>
      <c r="O26" s="39"/>
    </row>
    <row r="27" spans="1:15" ht="21" customHeight="1" x14ac:dyDescent="0.2">
      <c r="A27" s="35"/>
      <c r="B27" s="15"/>
      <c r="C27" s="16"/>
      <c r="D27" s="16"/>
      <c r="E27" s="17"/>
      <c r="F27" s="37"/>
      <c r="G27" s="16" t="s">
        <v>12</v>
      </c>
      <c r="H27" s="16" t="s">
        <v>16</v>
      </c>
      <c r="I27" s="18">
        <v>4240</v>
      </c>
      <c r="J27" s="17">
        <f>5000+2500</f>
        <v>7500</v>
      </c>
      <c r="O27" s="39"/>
    </row>
    <row r="28" spans="1:15" ht="21" customHeight="1" x14ac:dyDescent="0.2">
      <c r="A28" s="35"/>
      <c r="B28" s="15"/>
      <c r="C28" s="16"/>
      <c r="D28" s="16"/>
      <c r="E28" s="17"/>
      <c r="F28" s="37"/>
      <c r="G28" s="16" t="s">
        <v>12</v>
      </c>
      <c r="H28" s="24">
        <v>85154</v>
      </c>
      <c r="I28" s="18">
        <v>4260</v>
      </c>
      <c r="J28" s="17">
        <v>10000</v>
      </c>
      <c r="O28" s="39"/>
    </row>
    <row r="29" spans="1:15" ht="21" customHeight="1" x14ac:dyDescent="0.2">
      <c r="A29" s="35"/>
      <c r="B29" s="15"/>
      <c r="C29" s="16"/>
      <c r="D29" s="16"/>
      <c r="E29" s="17"/>
      <c r="F29" s="37"/>
      <c r="G29" s="16" t="s">
        <v>12</v>
      </c>
      <c r="H29" s="16" t="s">
        <v>16</v>
      </c>
      <c r="I29" s="18">
        <v>4270</v>
      </c>
      <c r="J29" s="17">
        <f>1000+2500</f>
        <v>3500</v>
      </c>
      <c r="O29" s="39"/>
    </row>
    <row r="30" spans="1:15" ht="19.5" customHeight="1" x14ac:dyDescent="0.2">
      <c r="A30" s="35"/>
      <c r="B30" s="15"/>
      <c r="C30" s="16"/>
      <c r="D30" s="16"/>
      <c r="E30" s="17"/>
      <c r="F30" s="37"/>
      <c r="G30" s="16" t="s">
        <v>12</v>
      </c>
      <c r="H30" s="16" t="s">
        <v>16</v>
      </c>
      <c r="I30" s="18">
        <v>4280</v>
      </c>
      <c r="J30" s="17">
        <f>1000</f>
        <v>1000</v>
      </c>
      <c r="O30" s="39"/>
    </row>
    <row r="31" spans="1:15" ht="23.25" customHeight="1" x14ac:dyDescent="0.2">
      <c r="A31" s="35"/>
      <c r="B31" s="15"/>
      <c r="C31" s="16"/>
      <c r="D31" s="16"/>
      <c r="E31" s="17"/>
      <c r="F31" s="37"/>
      <c r="G31" s="16" t="s">
        <v>12</v>
      </c>
      <c r="H31" s="24">
        <v>85154</v>
      </c>
      <c r="I31" s="18">
        <v>4300</v>
      </c>
      <c r="J31" s="17">
        <f>450000+200000</f>
        <v>650000</v>
      </c>
      <c r="O31" s="39"/>
    </row>
    <row r="32" spans="1:15" ht="21" hidden="1" customHeight="1" x14ac:dyDescent="0.2">
      <c r="A32" s="35"/>
      <c r="B32" s="15"/>
      <c r="C32" s="16"/>
      <c r="D32" s="16"/>
      <c r="E32" s="17"/>
      <c r="F32" s="37"/>
      <c r="G32" s="16" t="s">
        <v>12</v>
      </c>
      <c r="H32" s="16" t="s">
        <v>16</v>
      </c>
      <c r="I32" s="18">
        <v>4350</v>
      </c>
      <c r="J32" s="17">
        <f>'[1]wydatki (2)'!E1179</f>
        <v>0</v>
      </c>
      <c r="O32" s="39"/>
    </row>
    <row r="33" spans="1:10" ht="21" customHeight="1" x14ac:dyDescent="0.2">
      <c r="A33" s="35"/>
      <c r="B33" s="15"/>
      <c r="C33" s="16"/>
      <c r="D33" s="16"/>
      <c r="E33" s="17"/>
      <c r="F33" s="37"/>
      <c r="G33" s="16" t="s">
        <v>12</v>
      </c>
      <c r="H33" s="24">
        <v>85154</v>
      </c>
      <c r="I33" s="18">
        <v>4360</v>
      </c>
      <c r="J33" s="17">
        <v>2000</v>
      </c>
    </row>
    <row r="34" spans="1:10" ht="21" hidden="1" customHeight="1" x14ac:dyDescent="0.2">
      <c r="A34" s="35"/>
      <c r="B34" s="15"/>
      <c r="C34" s="16"/>
      <c r="D34" s="16"/>
      <c r="E34" s="17"/>
      <c r="F34" s="37"/>
      <c r="G34" s="16" t="s">
        <v>12</v>
      </c>
      <c r="H34" s="16" t="s">
        <v>16</v>
      </c>
      <c r="I34" s="18">
        <v>4370</v>
      </c>
      <c r="J34" s="17">
        <f>'[1]wydatki (2)'!E1181</f>
        <v>0</v>
      </c>
    </row>
    <row r="35" spans="1:10" ht="21" customHeight="1" x14ac:dyDescent="0.2">
      <c r="A35" s="35"/>
      <c r="B35" s="15"/>
      <c r="C35" s="16"/>
      <c r="D35" s="16"/>
      <c r="E35" s="17"/>
      <c r="F35" s="37"/>
      <c r="G35" s="16" t="s">
        <v>12</v>
      </c>
      <c r="H35" s="24">
        <v>85154</v>
      </c>
      <c r="I35" s="18">
        <v>4410</v>
      </c>
      <c r="J35" s="17">
        <f>1000+2000</f>
        <v>3000</v>
      </c>
    </row>
    <row r="36" spans="1:10" ht="21" customHeight="1" x14ac:dyDescent="0.2">
      <c r="A36" s="35"/>
      <c r="B36" s="15"/>
      <c r="C36" s="16"/>
      <c r="D36" s="16"/>
      <c r="E36" s="17"/>
      <c r="F36" s="37"/>
      <c r="G36" s="16" t="s">
        <v>12</v>
      </c>
      <c r="H36" s="16" t="s">
        <v>16</v>
      </c>
      <c r="I36" s="18">
        <v>4430</v>
      </c>
      <c r="J36" s="17">
        <f>1000+2000</f>
        <v>3000</v>
      </c>
    </row>
    <row r="37" spans="1:10" ht="21" customHeight="1" x14ac:dyDescent="0.2">
      <c r="A37" s="35"/>
      <c r="B37" s="15"/>
      <c r="C37" s="16"/>
      <c r="D37" s="16"/>
      <c r="E37" s="17"/>
      <c r="F37" s="37"/>
      <c r="G37" s="16" t="s">
        <v>12</v>
      </c>
      <c r="H37" s="16" t="s">
        <v>16</v>
      </c>
      <c r="I37" s="18">
        <v>4610</v>
      </c>
      <c r="J37" s="17">
        <f>1000+2000</f>
        <v>3000</v>
      </c>
    </row>
    <row r="38" spans="1:10" ht="21" customHeight="1" x14ac:dyDescent="0.2">
      <c r="A38" s="35"/>
      <c r="B38" s="15"/>
      <c r="C38" s="16"/>
      <c r="D38" s="16"/>
      <c r="E38" s="17"/>
      <c r="F38" s="38"/>
      <c r="G38" s="16" t="s">
        <v>12</v>
      </c>
      <c r="H38" s="24">
        <v>85154</v>
      </c>
      <c r="I38" s="18">
        <v>4700</v>
      </c>
      <c r="J38" s="25">
        <f>10000+2000</f>
        <v>12000</v>
      </c>
    </row>
    <row r="39" spans="1:10" ht="21" customHeight="1" x14ac:dyDescent="0.2">
      <c r="A39" s="28" t="s">
        <v>17</v>
      </c>
      <c r="B39" s="28"/>
      <c r="C39" s="28"/>
      <c r="D39" s="28"/>
      <c r="E39" s="26">
        <f>SUM(E12:E34)</f>
        <v>1306557</v>
      </c>
      <c r="F39" s="29" t="s">
        <v>17</v>
      </c>
      <c r="G39" s="30"/>
      <c r="H39" s="30"/>
      <c r="I39" s="31"/>
      <c r="J39" s="27">
        <f>SUM(J12:J18,J20:J38)</f>
        <v>2127820</v>
      </c>
    </row>
    <row r="40" spans="1:10" x14ac:dyDescent="0.2">
      <c r="J40" s="2"/>
    </row>
  </sheetData>
  <sheetProtection selectLockedCells="1" selectUnlockedCells="1"/>
  <mergeCells count="10">
    <mergeCell ref="O12:O32"/>
    <mergeCell ref="F19:F38"/>
    <mergeCell ref="F3:J3"/>
    <mergeCell ref="A39:D39"/>
    <mergeCell ref="F39:I39"/>
    <mergeCell ref="A6:J7"/>
    <mergeCell ref="A10:E10"/>
    <mergeCell ref="F10:J10"/>
    <mergeCell ref="A11:A38"/>
    <mergeCell ref="F11:F18"/>
  </mergeCells>
  <pageMargins left="0.54" right="0.42" top="0.13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Profil.alkoh.nark.</vt:lpstr>
      <vt:lpstr>Profil.alkoh.nark.!Obszar_wydruku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Cieśla</dc:creator>
  <cp:lastModifiedBy>Agnieszka Braun</cp:lastModifiedBy>
  <cp:lastPrinted>2024-05-27T08:49:28Z</cp:lastPrinted>
  <dcterms:created xsi:type="dcterms:W3CDTF">2024-05-22T12:35:47Z</dcterms:created>
  <dcterms:modified xsi:type="dcterms:W3CDTF">2024-05-27T08:55:02Z</dcterms:modified>
</cp:coreProperties>
</file>