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szyn.intra\UGRpliki\pulpit\a_braun\Pulpit\Własne\Uchwały Rady 2024\27.06.2024 uchwała\"/>
    </mc:Choice>
  </mc:AlternateContent>
  <xr:revisionPtr revIDLastSave="0" documentId="13_ncr:1_{154AE32C-2E05-4095-83A7-DBC9529422F7}" xr6:coauthVersionLast="47" xr6:coauthVersionMax="47" xr10:uidLastSave="{00000000-0000-0000-0000-000000000000}"/>
  <bookViews>
    <workbookView xWindow="-120" yWindow="-120" windowWidth="29040" windowHeight="15720" xr2:uid="{76BE3FB6-6000-4D34-9C40-70DF282832C0}"/>
  </bookViews>
  <sheets>
    <sheet name="tabela nr 5 f.soł. " sheetId="1" r:id="rId1"/>
  </sheets>
  <definedNames>
    <definedName name="_xlnm._FilterDatabase" localSheetId="0" hidden="1">'tabela nr 5 f.soł. '!$A$7:$J$943</definedName>
    <definedName name="_xlnm.Print_Area" localSheetId="0">'tabela nr 5 f.soł. '!$A$1:$J$943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3" i="1" l="1"/>
  <c r="J860" i="1"/>
  <c r="I858" i="1"/>
  <c r="I852" i="1" s="1"/>
  <c r="I851" i="1" s="1"/>
  <c r="F858" i="1"/>
  <c r="F852" i="1"/>
  <c r="F860" i="1"/>
  <c r="J857" i="1"/>
  <c r="F857" i="1"/>
  <c r="I328" i="1"/>
  <c r="G131" i="1"/>
  <c r="G130" i="1" s="1"/>
  <c r="F130" i="1" s="1"/>
  <c r="F100" i="1"/>
  <c r="F101" i="1"/>
  <c r="J101" i="1" s="1"/>
  <c r="F940" i="1"/>
  <c r="J940" i="1" s="1"/>
  <c r="F939" i="1"/>
  <c r="J939" i="1" s="1"/>
  <c r="I937" i="1"/>
  <c r="H937" i="1"/>
  <c r="H933" i="1" s="1"/>
  <c r="H932" i="1" s="1"/>
  <c r="H931" i="1" s="1"/>
  <c r="G937" i="1"/>
  <c r="F936" i="1"/>
  <c r="I934" i="1"/>
  <c r="H934" i="1"/>
  <c r="G934" i="1"/>
  <c r="F930" i="1"/>
  <c r="J930" i="1" s="1"/>
  <c r="J928" i="1" s="1"/>
  <c r="J927" i="1" s="1"/>
  <c r="J926" i="1" s="1"/>
  <c r="I928" i="1"/>
  <c r="I927" i="1" s="1"/>
  <c r="I926" i="1" s="1"/>
  <c r="H928" i="1"/>
  <c r="H927" i="1" s="1"/>
  <c r="H926" i="1" s="1"/>
  <c r="G928" i="1"/>
  <c r="F925" i="1"/>
  <c r="J925" i="1" s="1"/>
  <c r="F924" i="1"/>
  <c r="J924" i="1" s="1"/>
  <c r="F923" i="1"/>
  <c r="J923" i="1" s="1"/>
  <c r="I921" i="1"/>
  <c r="H921" i="1"/>
  <c r="H916" i="1" s="1"/>
  <c r="H915" i="1" s="1"/>
  <c r="G921" i="1"/>
  <c r="F920" i="1"/>
  <c r="J920" i="1" s="1"/>
  <c r="F919" i="1"/>
  <c r="J919" i="1" s="1"/>
  <c r="I917" i="1"/>
  <c r="H917" i="1"/>
  <c r="G917" i="1"/>
  <c r="F914" i="1"/>
  <c r="J914" i="1" s="1"/>
  <c r="J912" i="1" s="1"/>
  <c r="J911" i="1" s="1"/>
  <c r="I912" i="1"/>
  <c r="I911" i="1" s="1"/>
  <c r="H912" i="1"/>
  <c r="H911" i="1" s="1"/>
  <c r="G912" i="1"/>
  <c r="G911" i="1"/>
  <c r="F910" i="1"/>
  <c r="J910" i="1" s="1"/>
  <c r="J908" i="1" s="1"/>
  <c r="J907" i="1" s="1"/>
  <c r="I908" i="1"/>
  <c r="I907" i="1" s="1"/>
  <c r="H908" i="1"/>
  <c r="H907" i="1" s="1"/>
  <c r="G908" i="1"/>
  <c r="F908" i="1" s="1"/>
  <c r="F905" i="1"/>
  <c r="J905" i="1" s="1"/>
  <c r="J903" i="1" s="1"/>
  <c r="I903" i="1"/>
  <c r="H903" i="1"/>
  <c r="G903" i="1"/>
  <c r="F903" i="1" s="1"/>
  <c r="F902" i="1"/>
  <c r="J902" i="1" s="1"/>
  <c r="F901" i="1"/>
  <c r="J901" i="1" s="1"/>
  <c r="F900" i="1"/>
  <c r="J900" i="1" s="1"/>
  <c r="I898" i="1"/>
  <c r="H898" i="1"/>
  <c r="G898" i="1"/>
  <c r="F895" i="1"/>
  <c r="J895" i="1" s="1"/>
  <c r="F894" i="1"/>
  <c r="J894" i="1" s="1"/>
  <c r="J892" i="1" s="1"/>
  <c r="J891" i="1" s="1"/>
  <c r="J890" i="1" s="1"/>
  <c r="I892" i="1"/>
  <c r="I891" i="1" s="1"/>
  <c r="I890" i="1" s="1"/>
  <c r="H892" i="1"/>
  <c r="H891" i="1" s="1"/>
  <c r="H890" i="1" s="1"/>
  <c r="G892" i="1"/>
  <c r="G891" i="1"/>
  <c r="G890" i="1" s="1"/>
  <c r="F889" i="1"/>
  <c r="J889" i="1" s="1"/>
  <c r="J887" i="1" s="1"/>
  <c r="I887" i="1"/>
  <c r="H887" i="1"/>
  <c r="G887" i="1"/>
  <c r="F886" i="1"/>
  <c r="J886" i="1" s="1"/>
  <c r="J884" i="1" s="1"/>
  <c r="I884" i="1"/>
  <c r="H884" i="1"/>
  <c r="G884" i="1"/>
  <c r="F880" i="1"/>
  <c r="J880" i="1" s="1"/>
  <c r="F879" i="1"/>
  <c r="J879" i="1" s="1"/>
  <c r="I877" i="1"/>
  <c r="H877" i="1"/>
  <c r="G877" i="1"/>
  <c r="F876" i="1"/>
  <c r="J876" i="1" s="1"/>
  <c r="J874" i="1" s="1"/>
  <c r="I874" i="1"/>
  <c r="H874" i="1"/>
  <c r="G874" i="1"/>
  <c r="F871" i="1"/>
  <c r="I869" i="1"/>
  <c r="I868" i="1" s="1"/>
  <c r="I867" i="1" s="1"/>
  <c r="H869" i="1"/>
  <c r="H868" i="1" s="1"/>
  <c r="H867" i="1" s="1"/>
  <c r="G869" i="1"/>
  <c r="G868" i="1" s="1"/>
  <c r="G867" i="1" s="1"/>
  <c r="F866" i="1"/>
  <c r="F865" i="1"/>
  <c r="J865" i="1" s="1"/>
  <c r="I863" i="1"/>
  <c r="I862" i="1" s="1"/>
  <c r="I861" i="1" s="1"/>
  <c r="H863" i="1"/>
  <c r="H862" i="1" s="1"/>
  <c r="H861" i="1" s="1"/>
  <c r="G863" i="1"/>
  <c r="G862" i="1"/>
  <c r="G861" i="1" s="1"/>
  <c r="F862" i="1"/>
  <c r="F856" i="1"/>
  <c r="J856" i="1" s="1"/>
  <c r="F855" i="1"/>
  <c r="J855" i="1" s="1"/>
  <c r="H853" i="1"/>
  <c r="H852" i="1" s="1"/>
  <c r="H851" i="1" s="1"/>
  <c r="G853" i="1"/>
  <c r="F853" i="1" s="1"/>
  <c r="F850" i="1"/>
  <c r="J850" i="1" s="1"/>
  <c r="F849" i="1"/>
  <c r="J849" i="1" s="1"/>
  <c r="J847" i="1" s="1"/>
  <c r="J846" i="1" s="1"/>
  <c r="J845" i="1" s="1"/>
  <c r="I847" i="1"/>
  <c r="I846" i="1" s="1"/>
  <c r="I845" i="1" s="1"/>
  <c r="H847" i="1"/>
  <c r="F847" i="1" s="1"/>
  <c r="G847" i="1"/>
  <c r="G846" i="1" s="1"/>
  <c r="F844" i="1"/>
  <c r="J844" i="1" s="1"/>
  <c r="J842" i="1" s="1"/>
  <c r="J841" i="1" s="1"/>
  <c r="J840" i="1" s="1"/>
  <c r="I842" i="1"/>
  <c r="I841" i="1" s="1"/>
  <c r="I840" i="1" s="1"/>
  <c r="H842" i="1"/>
  <c r="H841" i="1" s="1"/>
  <c r="H840" i="1" s="1"/>
  <c r="G842" i="1"/>
  <c r="F842" i="1" s="1"/>
  <c r="F839" i="1"/>
  <c r="J839" i="1" s="1"/>
  <c r="J837" i="1" s="1"/>
  <c r="J836" i="1" s="1"/>
  <c r="J835" i="1" s="1"/>
  <c r="I837" i="1"/>
  <c r="I836" i="1" s="1"/>
  <c r="I835" i="1" s="1"/>
  <c r="H837" i="1"/>
  <c r="H836" i="1" s="1"/>
  <c r="H835" i="1" s="1"/>
  <c r="G837" i="1"/>
  <c r="G836" i="1" s="1"/>
  <c r="G835" i="1" s="1"/>
  <c r="F833" i="1"/>
  <c r="F831" i="1" s="1"/>
  <c r="F830" i="1" s="1"/>
  <c r="I831" i="1"/>
  <c r="I830" i="1" s="1"/>
  <c r="I829" i="1" s="1"/>
  <c r="H831" i="1"/>
  <c r="G831" i="1"/>
  <c r="F828" i="1"/>
  <c r="J828" i="1" s="1"/>
  <c r="J826" i="1" s="1"/>
  <c r="I826" i="1"/>
  <c r="H826" i="1"/>
  <c r="G826" i="1"/>
  <c r="F825" i="1"/>
  <c r="J825" i="1" s="1"/>
  <c r="J823" i="1" s="1"/>
  <c r="I823" i="1"/>
  <c r="H823" i="1"/>
  <c r="G823" i="1"/>
  <c r="F820" i="1"/>
  <c r="J820" i="1" s="1"/>
  <c r="F819" i="1"/>
  <c r="J819" i="1" s="1"/>
  <c r="I817" i="1"/>
  <c r="I816" i="1" s="1"/>
  <c r="I815" i="1" s="1"/>
  <c r="H817" i="1"/>
  <c r="H816" i="1" s="1"/>
  <c r="H815" i="1" s="1"/>
  <c r="G817" i="1"/>
  <c r="F814" i="1"/>
  <c r="J814" i="1" s="1"/>
  <c r="F813" i="1"/>
  <c r="J813" i="1" s="1"/>
  <c r="I811" i="1"/>
  <c r="I810" i="1" s="1"/>
  <c r="I809" i="1" s="1"/>
  <c r="H811" i="1"/>
  <c r="G811" i="1"/>
  <c r="G810" i="1" s="1"/>
  <c r="H810" i="1"/>
  <c r="H809" i="1" s="1"/>
  <c r="F808" i="1"/>
  <c r="J808" i="1" s="1"/>
  <c r="F807" i="1"/>
  <c r="J807" i="1" s="1"/>
  <c r="I805" i="1"/>
  <c r="I804" i="1" s="1"/>
  <c r="I803" i="1" s="1"/>
  <c r="H805" i="1"/>
  <c r="G805" i="1"/>
  <c r="G804" i="1" s="1"/>
  <c r="G803" i="1"/>
  <c r="F802" i="1"/>
  <c r="J802" i="1" s="1"/>
  <c r="J800" i="1" s="1"/>
  <c r="J799" i="1" s="1"/>
  <c r="J798" i="1" s="1"/>
  <c r="I800" i="1"/>
  <c r="I799" i="1" s="1"/>
  <c r="I798" i="1" s="1"/>
  <c r="H800" i="1"/>
  <c r="G800" i="1"/>
  <c r="H799" i="1"/>
  <c r="H798" i="1" s="1"/>
  <c r="F796" i="1"/>
  <c r="J796" i="1" s="1"/>
  <c r="J794" i="1" s="1"/>
  <c r="H794" i="1"/>
  <c r="G794" i="1"/>
  <c r="F793" i="1"/>
  <c r="J793" i="1" s="1"/>
  <c r="J791" i="1" s="1"/>
  <c r="I791" i="1"/>
  <c r="I790" i="1" s="1"/>
  <c r="I789" i="1" s="1"/>
  <c r="H791" i="1"/>
  <c r="G791" i="1"/>
  <c r="F791" i="1" s="1"/>
  <c r="F788" i="1"/>
  <c r="J788" i="1" s="1"/>
  <c r="F787" i="1"/>
  <c r="J787" i="1" s="1"/>
  <c r="F786" i="1"/>
  <c r="J786" i="1" s="1"/>
  <c r="J784" i="1" s="1"/>
  <c r="I784" i="1"/>
  <c r="H784" i="1"/>
  <c r="G784" i="1"/>
  <c r="F783" i="1"/>
  <c r="J783" i="1" s="1"/>
  <c r="J781" i="1" s="1"/>
  <c r="I781" i="1"/>
  <c r="H781" i="1"/>
  <c r="G781" i="1"/>
  <c r="F781" i="1" s="1"/>
  <c r="F780" i="1"/>
  <c r="J780" i="1" s="1"/>
  <c r="F779" i="1"/>
  <c r="J779" i="1" s="1"/>
  <c r="J777" i="1" s="1"/>
  <c r="I777" i="1"/>
  <c r="H777" i="1"/>
  <c r="G777" i="1"/>
  <c r="F774" i="1"/>
  <c r="J774" i="1" s="1"/>
  <c r="J772" i="1" s="1"/>
  <c r="I772" i="1"/>
  <c r="H772" i="1"/>
  <c r="G772" i="1"/>
  <c r="F771" i="1"/>
  <c r="J771" i="1" s="1"/>
  <c r="J769" i="1" s="1"/>
  <c r="I769" i="1"/>
  <c r="H769" i="1"/>
  <c r="G769" i="1"/>
  <c r="F766" i="1"/>
  <c r="J766" i="1" s="1"/>
  <c r="I764" i="1"/>
  <c r="H764" i="1"/>
  <c r="G764" i="1"/>
  <c r="I763" i="1"/>
  <c r="H763" i="1"/>
  <c r="G763" i="1"/>
  <c r="F763" i="1" s="1"/>
  <c r="F762" i="1"/>
  <c r="J762" i="1" s="1"/>
  <c r="F761" i="1"/>
  <c r="J761" i="1" s="1"/>
  <c r="F760" i="1"/>
  <c r="J760" i="1" s="1"/>
  <c r="I758" i="1"/>
  <c r="I757" i="1" s="1"/>
  <c r="H758" i="1"/>
  <c r="H757" i="1" s="1"/>
  <c r="G758" i="1"/>
  <c r="F758" i="1"/>
  <c r="G757" i="1"/>
  <c r="F755" i="1"/>
  <c r="J755" i="1" s="1"/>
  <c r="J753" i="1" s="1"/>
  <c r="J752" i="1" s="1"/>
  <c r="J751" i="1" s="1"/>
  <c r="I753" i="1"/>
  <c r="I752" i="1" s="1"/>
  <c r="I751" i="1" s="1"/>
  <c r="H753" i="1"/>
  <c r="G753" i="1"/>
  <c r="G752" i="1"/>
  <c r="F749" i="1"/>
  <c r="J749" i="1" s="1"/>
  <c r="J747" i="1" s="1"/>
  <c r="I747" i="1"/>
  <c r="H747" i="1"/>
  <c r="G747" i="1"/>
  <c r="F746" i="1"/>
  <c r="J746" i="1" s="1"/>
  <c r="J744" i="1" s="1"/>
  <c r="I744" i="1"/>
  <c r="I743" i="1" s="1"/>
  <c r="I742" i="1" s="1"/>
  <c r="H744" i="1"/>
  <c r="G744" i="1"/>
  <c r="F741" i="1"/>
  <c r="J741" i="1" s="1"/>
  <c r="J739" i="1" s="1"/>
  <c r="I739" i="1"/>
  <c r="H739" i="1"/>
  <c r="G739" i="1"/>
  <c r="F738" i="1"/>
  <c r="J738" i="1" s="1"/>
  <c r="F737" i="1"/>
  <c r="J737" i="1" s="1"/>
  <c r="I735" i="1"/>
  <c r="H735" i="1"/>
  <c r="G735" i="1"/>
  <c r="F732" i="1"/>
  <c r="J732" i="1" s="1"/>
  <c r="J730" i="1" s="1"/>
  <c r="J729" i="1" s="1"/>
  <c r="J728" i="1" s="1"/>
  <c r="I730" i="1"/>
  <c r="I729" i="1" s="1"/>
  <c r="I728" i="1" s="1"/>
  <c r="H730" i="1"/>
  <c r="H729" i="1" s="1"/>
  <c r="H728" i="1" s="1"/>
  <c r="G730" i="1"/>
  <c r="F727" i="1"/>
  <c r="J727" i="1" s="1"/>
  <c r="F726" i="1"/>
  <c r="J726" i="1" s="1"/>
  <c r="I724" i="1"/>
  <c r="H724" i="1"/>
  <c r="G724" i="1"/>
  <c r="F724" i="1" s="1"/>
  <c r="F723" i="1"/>
  <c r="J723" i="1" s="1"/>
  <c r="J721" i="1" s="1"/>
  <c r="I721" i="1"/>
  <c r="H721" i="1"/>
  <c r="G721" i="1"/>
  <c r="F720" i="1"/>
  <c r="J720" i="1" s="1"/>
  <c r="F719" i="1"/>
  <c r="J719" i="1" s="1"/>
  <c r="F716" i="1"/>
  <c r="J716" i="1" s="1"/>
  <c r="J714" i="1" s="1"/>
  <c r="I714" i="1"/>
  <c r="I711" i="1" s="1"/>
  <c r="I710" i="1" s="1"/>
  <c r="H714" i="1"/>
  <c r="H711" i="1" s="1"/>
  <c r="H710" i="1" s="1"/>
  <c r="G714" i="1"/>
  <c r="F713" i="1"/>
  <c r="J713" i="1" s="1"/>
  <c r="F712" i="1"/>
  <c r="J712" i="1" s="1"/>
  <c r="F709" i="1"/>
  <c r="J709" i="1" s="1"/>
  <c r="J707" i="1" s="1"/>
  <c r="J706" i="1" s="1"/>
  <c r="J705" i="1" s="1"/>
  <c r="I707" i="1"/>
  <c r="I706" i="1" s="1"/>
  <c r="I705" i="1" s="1"/>
  <c r="H707" i="1"/>
  <c r="H706" i="1" s="1"/>
  <c r="G707" i="1"/>
  <c r="G706" i="1" s="1"/>
  <c r="G705" i="1" s="1"/>
  <c r="F704" i="1"/>
  <c r="J704" i="1" s="1"/>
  <c r="J702" i="1" s="1"/>
  <c r="J701" i="1" s="1"/>
  <c r="I702" i="1"/>
  <c r="I701" i="1" s="1"/>
  <c r="H702" i="1"/>
  <c r="H701" i="1" s="1"/>
  <c r="G702" i="1"/>
  <c r="G701" i="1" s="1"/>
  <c r="F700" i="1"/>
  <c r="J700" i="1" s="1"/>
  <c r="F699" i="1"/>
  <c r="J699" i="1" s="1"/>
  <c r="F698" i="1"/>
  <c r="J698" i="1" s="1"/>
  <c r="I696" i="1"/>
  <c r="H696" i="1"/>
  <c r="H695" i="1" s="1"/>
  <c r="G696" i="1"/>
  <c r="F696" i="1" s="1"/>
  <c r="I695" i="1"/>
  <c r="I694" i="1" s="1"/>
  <c r="F693" i="1"/>
  <c r="J693" i="1" s="1"/>
  <c r="J691" i="1" s="1"/>
  <c r="J690" i="1" s="1"/>
  <c r="I691" i="1"/>
  <c r="I690" i="1" s="1"/>
  <c r="H691" i="1"/>
  <c r="H690" i="1" s="1"/>
  <c r="G691" i="1"/>
  <c r="F689" i="1"/>
  <c r="J689" i="1" s="1"/>
  <c r="J687" i="1" s="1"/>
  <c r="J686" i="1" s="1"/>
  <c r="I687" i="1"/>
  <c r="I686" i="1" s="1"/>
  <c r="I685" i="1" s="1"/>
  <c r="H687" i="1"/>
  <c r="G687" i="1"/>
  <c r="H686" i="1"/>
  <c r="F683" i="1"/>
  <c r="J683" i="1" s="1"/>
  <c r="J681" i="1" s="1"/>
  <c r="J680" i="1" s="1"/>
  <c r="J679" i="1" s="1"/>
  <c r="I681" i="1"/>
  <c r="I680" i="1" s="1"/>
  <c r="I679" i="1" s="1"/>
  <c r="H681" i="1"/>
  <c r="H680" i="1" s="1"/>
  <c r="G681" i="1"/>
  <c r="G680" i="1" s="1"/>
  <c r="G679" i="1" s="1"/>
  <c r="F678" i="1"/>
  <c r="J678" i="1" s="1"/>
  <c r="J676" i="1" s="1"/>
  <c r="I676" i="1"/>
  <c r="G676" i="1"/>
  <c r="F675" i="1"/>
  <c r="J675" i="1" s="1"/>
  <c r="J673" i="1" s="1"/>
  <c r="I673" i="1"/>
  <c r="H673" i="1"/>
  <c r="G673" i="1"/>
  <c r="F673" i="1" s="1"/>
  <c r="H672" i="1"/>
  <c r="H671" i="1" s="1"/>
  <c r="F670" i="1"/>
  <c r="J670" i="1" s="1"/>
  <c r="F669" i="1"/>
  <c r="J669" i="1" s="1"/>
  <c r="I667" i="1"/>
  <c r="I666" i="1" s="1"/>
  <c r="I665" i="1" s="1"/>
  <c r="H667" i="1"/>
  <c r="H666" i="1" s="1"/>
  <c r="H665" i="1" s="1"/>
  <c r="G667" i="1"/>
  <c r="F664" i="1"/>
  <c r="J664" i="1" s="1"/>
  <c r="J662" i="1" s="1"/>
  <c r="I662" i="1"/>
  <c r="H662" i="1"/>
  <c r="G662" i="1"/>
  <c r="F661" i="1"/>
  <c r="J661" i="1" s="1"/>
  <c r="J659" i="1" s="1"/>
  <c r="I659" i="1"/>
  <c r="I658" i="1" s="1"/>
  <c r="I657" i="1" s="1"/>
  <c r="H659" i="1"/>
  <c r="G659" i="1"/>
  <c r="F656" i="1"/>
  <c r="J656" i="1" s="1"/>
  <c r="J654" i="1" s="1"/>
  <c r="J653" i="1" s="1"/>
  <c r="J652" i="1" s="1"/>
  <c r="I654" i="1"/>
  <c r="I653" i="1" s="1"/>
  <c r="I652" i="1" s="1"/>
  <c r="H654" i="1"/>
  <c r="G654" i="1"/>
  <c r="G653" i="1"/>
  <c r="F651" i="1"/>
  <c r="J651" i="1" s="1"/>
  <c r="J649" i="1" s="1"/>
  <c r="J648" i="1" s="1"/>
  <c r="I649" i="1"/>
  <c r="I648" i="1" s="1"/>
  <c r="H649" i="1"/>
  <c r="H648" i="1" s="1"/>
  <c r="G649" i="1"/>
  <c r="F647" i="1"/>
  <c r="J647" i="1" s="1"/>
  <c r="F646" i="1"/>
  <c r="J646" i="1" s="1"/>
  <c r="F645" i="1"/>
  <c r="J645" i="1" s="1"/>
  <c r="I643" i="1"/>
  <c r="I642" i="1" s="1"/>
  <c r="I641" i="1" s="1"/>
  <c r="H643" i="1"/>
  <c r="H642" i="1" s="1"/>
  <c r="G643" i="1"/>
  <c r="G642" i="1"/>
  <c r="F639" i="1"/>
  <c r="J639" i="1" s="1"/>
  <c r="J637" i="1" s="1"/>
  <c r="J636" i="1" s="1"/>
  <c r="J635" i="1" s="1"/>
  <c r="I637" i="1"/>
  <c r="I636" i="1" s="1"/>
  <c r="I635" i="1" s="1"/>
  <c r="H637" i="1"/>
  <c r="H636" i="1" s="1"/>
  <c r="H635" i="1" s="1"/>
  <c r="G637" i="1"/>
  <c r="F634" i="1"/>
  <c r="J634" i="1" s="1"/>
  <c r="F633" i="1"/>
  <c r="J633" i="1" s="1"/>
  <c r="F632" i="1"/>
  <c r="J632" i="1" s="1"/>
  <c r="F631" i="1"/>
  <c r="J631" i="1" s="1"/>
  <c r="I629" i="1"/>
  <c r="H629" i="1"/>
  <c r="G629" i="1"/>
  <c r="F629" i="1" s="1"/>
  <c r="F628" i="1"/>
  <c r="J628" i="1" s="1"/>
  <c r="F627" i="1"/>
  <c r="J627" i="1" s="1"/>
  <c r="F626" i="1"/>
  <c r="J626" i="1" s="1"/>
  <c r="I624" i="1"/>
  <c r="H624" i="1"/>
  <c r="G624" i="1"/>
  <c r="F623" i="1"/>
  <c r="J623" i="1" s="1"/>
  <c r="J621" i="1" s="1"/>
  <c r="I621" i="1"/>
  <c r="H621" i="1"/>
  <c r="H620" i="1" s="1"/>
  <c r="G621" i="1"/>
  <c r="F616" i="1"/>
  <c r="J616" i="1" s="1"/>
  <c r="J614" i="1" s="1"/>
  <c r="J613" i="1" s="1"/>
  <c r="I614" i="1"/>
  <c r="H614" i="1"/>
  <c r="H613" i="1" s="1"/>
  <c r="G614" i="1"/>
  <c r="F612" i="1"/>
  <c r="J612" i="1" s="1"/>
  <c r="J610" i="1" s="1"/>
  <c r="J609" i="1" s="1"/>
  <c r="I610" i="1"/>
  <c r="I609" i="1" s="1"/>
  <c r="H610" i="1"/>
  <c r="G610" i="1"/>
  <c r="G609" i="1" s="1"/>
  <c r="F608" i="1"/>
  <c r="J608" i="1" s="1"/>
  <c r="J606" i="1" s="1"/>
  <c r="J605" i="1" s="1"/>
  <c r="I606" i="1"/>
  <c r="I605" i="1" s="1"/>
  <c r="H606" i="1"/>
  <c r="G606" i="1"/>
  <c r="G605" i="1" s="1"/>
  <c r="F603" i="1"/>
  <c r="J603" i="1" s="1"/>
  <c r="F602" i="1"/>
  <c r="J602" i="1" s="1"/>
  <c r="I600" i="1"/>
  <c r="I599" i="1" s="1"/>
  <c r="I598" i="1" s="1"/>
  <c r="H600" i="1"/>
  <c r="H599" i="1" s="1"/>
  <c r="H598" i="1" s="1"/>
  <c r="G600" i="1"/>
  <c r="F597" i="1"/>
  <c r="J597" i="1" s="1"/>
  <c r="F596" i="1"/>
  <c r="J596" i="1" s="1"/>
  <c r="I594" i="1"/>
  <c r="I593" i="1" s="1"/>
  <c r="I592" i="1" s="1"/>
  <c r="H594" i="1"/>
  <c r="G594" i="1"/>
  <c r="G593" i="1" s="1"/>
  <c r="F590" i="1"/>
  <c r="J590" i="1" s="1"/>
  <c r="J588" i="1" s="1"/>
  <c r="I588" i="1"/>
  <c r="H588" i="1"/>
  <c r="G588" i="1"/>
  <c r="F587" i="1"/>
  <c r="J587" i="1" s="1"/>
  <c r="J585" i="1" s="1"/>
  <c r="I585" i="1"/>
  <c r="H585" i="1"/>
  <c r="G585" i="1"/>
  <c r="F584" i="1"/>
  <c r="J584" i="1" s="1"/>
  <c r="J582" i="1" s="1"/>
  <c r="I582" i="1"/>
  <c r="H582" i="1"/>
  <c r="G582" i="1"/>
  <c r="F581" i="1"/>
  <c r="J581" i="1" s="1"/>
  <c r="F580" i="1"/>
  <c r="J580" i="1" s="1"/>
  <c r="F577" i="1"/>
  <c r="J577" i="1" s="1"/>
  <c r="F576" i="1"/>
  <c r="J576" i="1" s="1"/>
  <c r="I574" i="1"/>
  <c r="H574" i="1"/>
  <c r="G574" i="1"/>
  <c r="F573" i="1"/>
  <c r="J573" i="1" s="1"/>
  <c r="J571" i="1" s="1"/>
  <c r="I571" i="1"/>
  <c r="H571" i="1"/>
  <c r="G571" i="1"/>
  <c r="F570" i="1"/>
  <c r="J570" i="1" s="1"/>
  <c r="J568" i="1" s="1"/>
  <c r="I568" i="1"/>
  <c r="H568" i="1"/>
  <c r="G568" i="1"/>
  <c r="F568" i="1"/>
  <c r="F567" i="1"/>
  <c r="J567" i="1" s="1"/>
  <c r="F566" i="1"/>
  <c r="J566" i="1" s="1"/>
  <c r="F563" i="1"/>
  <c r="J563" i="1" s="1"/>
  <c r="J561" i="1" s="1"/>
  <c r="J560" i="1" s="1"/>
  <c r="I561" i="1"/>
  <c r="I560" i="1" s="1"/>
  <c r="H561" i="1"/>
  <c r="H560" i="1" s="1"/>
  <c r="G561" i="1"/>
  <c r="G560" i="1" s="1"/>
  <c r="F559" i="1"/>
  <c r="J559" i="1" s="1"/>
  <c r="J557" i="1" s="1"/>
  <c r="J556" i="1" s="1"/>
  <c r="I557" i="1"/>
  <c r="I556" i="1" s="1"/>
  <c r="G557" i="1"/>
  <c r="G556" i="1" s="1"/>
  <c r="F557" i="1"/>
  <c r="H556" i="1"/>
  <c r="F555" i="1"/>
  <c r="J555" i="1" s="1"/>
  <c r="J553" i="1" s="1"/>
  <c r="J552" i="1" s="1"/>
  <c r="I553" i="1"/>
  <c r="I552" i="1" s="1"/>
  <c r="H553" i="1"/>
  <c r="G553" i="1"/>
  <c r="G552" i="1" s="1"/>
  <c r="F550" i="1"/>
  <c r="J550" i="1" s="1"/>
  <c r="J548" i="1" s="1"/>
  <c r="J547" i="1" s="1"/>
  <c r="J546" i="1" s="1"/>
  <c r="I548" i="1"/>
  <c r="I547" i="1" s="1"/>
  <c r="I546" i="1" s="1"/>
  <c r="H548" i="1"/>
  <c r="H547" i="1" s="1"/>
  <c r="H546" i="1" s="1"/>
  <c r="G548" i="1"/>
  <c r="F548" i="1" s="1"/>
  <c r="G547" i="1"/>
  <c r="F545" i="1"/>
  <c r="F543" i="1" s="1"/>
  <c r="I543" i="1"/>
  <c r="I542" i="1" s="1"/>
  <c r="I541" i="1" s="1"/>
  <c r="H543" i="1"/>
  <c r="H542" i="1" s="1"/>
  <c r="G543" i="1"/>
  <c r="G542" i="1" s="1"/>
  <c r="G541" i="1" s="1"/>
  <c r="F540" i="1"/>
  <c r="J540" i="1" s="1"/>
  <c r="J538" i="1" s="1"/>
  <c r="I538" i="1"/>
  <c r="H538" i="1"/>
  <c r="F538" i="1" s="1"/>
  <c r="G538" i="1"/>
  <c r="F537" i="1"/>
  <c r="J537" i="1" s="1"/>
  <c r="J535" i="1" s="1"/>
  <c r="I535" i="1"/>
  <c r="H535" i="1"/>
  <c r="G535" i="1"/>
  <c r="F533" i="1"/>
  <c r="J533" i="1" s="1"/>
  <c r="F532" i="1"/>
  <c r="J532" i="1" s="1"/>
  <c r="J530" i="1" s="1"/>
  <c r="J529" i="1" s="1"/>
  <c r="I530" i="1"/>
  <c r="I529" i="1" s="1"/>
  <c r="I528" i="1" s="1"/>
  <c r="H530" i="1"/>
  <c r="H529" i="1" s="1"/>
  <c r="G530" i="1"/>
  <c r="G529" i="1" s="1"/>
  <c r="F527" i="1"/>
  <c r="J527" i="1" s="1"/>
  <c r="J525" i="1" s="1"/>
  <c r="I525" i="1"/>
  <c r="G525" i="1"/>
  <c r="F525" i="1" s="1"/>
  <c r="F524" i="1"/>
  <c r="J524" i="1" s="1"/>
  <c r="J522" i="1" s="1"/>
  <c r="I522" i="1"/>
  <c r="G522" i="1"/>
  <c r="F522" i="1" s="1"/>
  <c r="H521" i="1"/>
  <c r="H520" i="1" s="1"/>
  <c r="F518" i="1"/>
  <c r="J518" i="1" s="1"/>
  <c r="J516" i="1" s="1"/>
  <c r="J515" i="1" s="1"/>
  <c r="J514" i="1" s="1"/>
  <c r="I516" i="1"/>
  <c r="I515" i="1" s="1"/>
  <c r="I514" i="1" s="1"/>
  <c r="H516" i="1"/>
  <c r="G516" i="1"/>
  <c r="G515" i="1" s="1"/>
  <c r="F513" i="1"/>
  <c r="J513" i="1" s="1"/>
  <c r="J511" i="1" s="1"/>
  <c r="J510" i="1" s="1"/>
  <c r="J509" i="1" s="1"/>
  <c r="I511" i="1"/>
  <c r="I510" i="1" s="1"/>
  <c r="I509" i="1" s="1"/>
  <c r="H511" i="1"/>
  <c r="H510" i="1" s="1"/>
  <c r="H509" i="1" s="1"/>
  <c r="G511" i="1"/>
  <c r="G510" i="1" s="1"/>
  <c r="F508" i="1"/>
  <c r="J508" i="1" s="1"/>
  <c r="F507" i="1"/>
  <c r="I505" i="1"/>
  <c r="I504" i="1" s="1"/>
  <c r="H505" i="1"/>
  <c r="H504" i="1" s="1"/>
  <c r="G505" i="1"/>
  <c r="G504" i="1" s="1"/>
  <c r="F503" i="1"/>
  <c r="J503" i="1" s="1"/>
  <c r="J501" i="1" s="1"/>
  <c r="I501" i="1"/>
  <c r="H501" i="1"/>
  <c r="G501" i="1"/>
  <c r="F501" i="1" s="1"/>
  <c r="F500" i="1"/>
  <c r="J500" i="1" s="1"/>
  <c r="F499" i="1"/>
  <c r="J499" i="1" s="1"/>
  <c r="I497" i="1"/>
  <c r="H497" i="1"/>
  <c r="G497" i="1"/>
  <c r="F496" i="1"/>
  <c r="J496" i="1" s="1"/>
  <c r="J494" i="1" s="1"/>
  <c r="I494" i="1"/>
  <c r="H494" i="1"/>
  <c r="G494" i="1"/>
  <c r="F493" i="1"/>
  <c r="J493" i="1" s="1"/>
  <c r="F492" i="1"/>
  <c r="J492" i="1" s="1"/>
  <c r="F489" i="1"/>
  <c r="J489" i="1" s="1"/>
  <c r="J487" i="1" s="1"/>
  <c r="J486" i="1" s="1"/>
  <c r="J485" i="1" s="1"/>
  <c r="I487" i="1"/>
  <c r="I486" i="1" s="1"/>
  <c r="I485" i="1" s="1"/>
  <c r="H487" i="1"/>
  <c r="H486" i="1" s="1"/>
  <c r="H485" i="1" s="1"/>
  <c r="G487" i="1"/>
  <c r="F484" i="1"/>
  <c r="J484" i="1" s="1"/>
  <c r="J482" i="1" s="1"/>
  <c r="J481" i="1" s="1"/>
  <c r="J480" i="1" s="1"/>
  <c r="I482" i="1"/>
  <c r="I481" i="1" s="1"/>
  <c r="I480" i="1" s="1"/>
  <c r="H482" i="1"/>
  <c r="H481" i="1" s="1"/>
  <c r="H480" i="1" s="1"/>
  <c r="G482" i="1"/>
  <c r="F478" i="1"/>
  <c r="J478" i="1" s="1"/>
  <c r="J476" i="1" s="1"/>
  <c r="J475" i="1" s="1"/>
  <c r="J474" i="1" s="1"/>
  <c r="I476" i="1"/>
  <c r="I475" i="1" s="1"/>
  <c r="I474" i="1" s="1"/>
  <c r="H476" i="1"/>
  <c r="H475" i="1" s="1"/>
  <c r="H474" i="1" s="1"/>
  <c r="G476" i="1"/>
  <c r="F476" i="1" s="1"/>
  <c r="F473" i="1"/>
  <c r="J473" i="1" s="1"/>
  <c r="F472" i="1"/>
  <c r="J472" i="1" s="1"/>
  <c r="F471" i="1"/>
  <c r="J471" i="1" s="1"/>
  <c r="I469" i="1"/>
  <c r="I468" i="1" s="1"/>
  <c r="I467" i="1" s="1"/>
  <c r="H469" i="1"/>
  <c r="H468" i="1" s="1"/>
  <c r="H467" i="1" s="1"/>
  <c r="G469" i="1"/>
  <c r="F466" i="1"/>
  <c r="J466" i="1" s="1"/>
  <c r="J464" i="1" s="1"/>
  <c r="J463" i="1" s="1"/>
  <c r="J462" i="1" s="1"/>
  <c r="I464" i="1"/>
  <c r="I463" i="1" s="1"/>
  <c r="I462" i="1" s="1"/>
  <c r="H464" i="1"/>
  <c r="H463" i="1" s="1"/>
  <c r="H462" i="1" s="1"/>
  <c r="G464" i="1"/>
  <c r="F464" i="1" s="1"/>
  <c r="F461" i="1"/>
  <c r="J461" i="1" s="1"/>
  <c r="J459" i="1" s="1"/>
  <c r="J458" i="1" s="1"/>
  <c r="J457" i="1" s="1"/>
  <c r="I459" i="1"/>
  <c r="I458" i="1" s="1"/>
  <c r="I457" i="1" s="1"/>
  <c r="H459" i="1"/>
  <c r="H458" i="1" s="1"/>
  <c r="H457" i="1" s="1"/>
  <c r="G459" i="1"/>
  <c r="F456" i="1"/>
  <c r="J456" i="1" s="1"/>
  <c r="J454" i="1" s="1"/>
  <c r="J453" i="1" s="1"/>
  <c r="J452" i="1" s="1"/>
  <c r="I454" i="1"/>
  <c r="I453" i="1" s="1"/>
  <c r="I452" i="1" s="1"/>
  <c r="H454" i="1"/>
  <c r="H453" i="1" s="1"/>
  <c r="H452" i="1" s="1"/>
  <c r="G454" i="1"/>
  <c r="F451" i="1"/>
  <c r="J451" i="1" s="1"/>
  <c r="J449" i="1" s="1"/>
  <c r="J448" i="1" s="1"/>
  <c r="J447" i="1" s="1"/>
  <c r="I449" i="1"/>
  <c r="I448" i="1" s="1"/>
  <c r="I447" i="1" s="1"/>
  <c r="H449" i="1"/>
  <c r="G449" i="1"/>
  <c r="G448" i="1" s="1"/>
  <c r="F445" i="1"/>
  <c r="J445" i="1" s="1"/>
  <c r="J443" i="1" s="1"/>
  <c r="I443" i="1"/>
  <c r="H443" i="1"/>
  <c r="G443" i="1"/>
  <c r="F442" i="1"/>
  <c r="J442" i="1" s="1"/>
  <c r="F441" i="1"/>
  <c r="J441" i="1" s="1"/>
  <c r="I440" i="1"/>
  <c r="I439" i="1" s="1"/>
  <c r="H440" i="1"/>
  <c r="H439" i="1" s="1"/>
  <c r="G440" i="1"/>
  <c r="G439" i="1" s="1"/>
  <c r="F438" i="1"/>
  <c r="J438" i="1" s="1"/>
  <c r="J436" i="1" s="1"/>
  <c r="J435" i="1" s="1"/>
  <c r="J434" i="1" s="1"/>
  <c r="I436" i="1"/>
  <c r="I435" i="1" s="1"/>
  <c r="I434" i="1" s="1"/>
  <c r="H436" i="1"/>
  <c r="H435" i="1" s="1"/>
  <c r="H434" i="1" s="1"/>
  <c r="G436" i="1"/>
  <c r="F432" i="1"/>
  <c r="J432" i="1" s="1"/>
  <c r="F431" i="1"/>
  <c r="J431" i="1" s="1"/>
  <c r="F430" i="1"/>
  <c r="J430" i="1" s="1"/>
  <c r="F429" i="1"/>
  <c r="J429" i="1" s="1"/>
  <c r="I427" i="1"/>
  <c r="H427" i="1"/>
  <c r="G427" i="1"/>
  <c r="F426" i="1"/>
  <c r="J426" i="1" s="1"/>
  <c r="J424" i="1" s="1"/>
  <c r="I424" i="1"/>
  <c r="H424" i="1"/>
  <c r="G424" i="1"/>
  <c r="F423" i="1"/>
  <c r="J423" i="1" s="1"/>
  <c r="F422" i="1"/>
  <c r="J422" i="1" s="1"/>
  <c r="I420" i="1"/>
  <c r="I419" i="1" s="1"/>
  <c r="I418" i="1" s="1"/>
  <c r="H420" i="1"/>
  <c r="G420" i="1"/>
  <c r="F417" i="1"/>
  <c r="J417" i="1" s="1"/>
  <c r="J415" i="1" s="1"/>
  <c r="I415" i="1"/>
  <c r="H415" i="1"/>
  <c r="G415" i="1"/>
  <c r="F414" i="1"/>
  <c r="J414" i="1" s="1"/>
  <c r="F413" i="1"/>
  <c r="J413" i="1" s="1"/>
  <c r="I411" i="1"/>
  <c r="I410" i="1" s="1"/>
  <c r="H411" i="1"/>
  <c r="G411" i="1"/>
  <c r="F409" i="1"/>
  <c r="J409" i="1" s="1"/>
  <c r="J407" i="1" s="1"/>
  <c r="J406" i="1" s="1"/>
  <c r="I407" i="1"/>
  <c r="I406" i="1" s="1"/>
  <c r="H407" i="1"/>
  <c r="G407" i="1"/>
  <c r="G406" i="1" s="1"/>
  <c r="F404" i="1"/>
  <c r="J404" i="1" s="1"/>
  <c r="J402" i="1" s="1"/>
  <c r="J401" i="1" s="1"/>
  <c r="J400" i="1" s="1"/>
  <c r="I402" i="1"/>
  <c r="I401" i="1" s="1"/>
  <c r="I400" i="1" s="1"/>
  <c r="H402" i="1"/>
  <c r="G402" i="1"/>
  <c r="G401" i="1" s="1"/>
  <c r="F399" i="1"/>
  <c r="J399" i="1" s="1"/>
  <c r="J397" i="1" s="1"/>
  <c r="J396" i="1" s="1"/>
  <c r="J395" i="1" s="1"/>
  <c r="I397" i="1"/>
  <c r="I396" i="1" s="1"/>
  <c r="I395" i="1" s="1"/>
  <c r="H397" i="1"/>
  <c r="H396" i="1" s="1"/>
  <c r="H395" i="1" s="1"/>
  <c r="G397" i="1"/>
  <c r="F394" i="1"/>
  <c r="J394" i="1" s="1"/>
  <c r="J392" i="1" s="1"/>
  <c r="J391" i="1" s="1"/>
  <c r="J390" i="1" s="1"/>
  <c r="I392" i="1"/>
  <c r="I391" i="1" s="1"/>
  <c r="I390" i="1" s="1"/>
  <c r="H392" i="1"/>
  <c r="G392" i="1"/>
  <c r="G391" i="1" s="1"/>
  <c r="G390" i="1" s="1"/>
  <c r="F388" i="1"/>
  <c r="J388" i="1" s="1"/>
  <c r="F387" i="1"/>
  <c r="J387" i="1" s="1"/>
  <c r="F386" i="1"/>
  <c r="J386" i="1" s="1"/>
  <c r="I384" i="1"/>
  <c r="I383" i="1" s="1"/>
  <c r="I382" i="1" s="1"/>
  <c r="H384" i="1"/>
  <c r="H383" i="1" s="1"/>
  <c r="H382" i="1" s="1"/>
  <c r="G384" i="1"/>
  <c r="F381" i="1"/>
  <c r="J381" i="1" s="1"/>
  <c r="J379" i="1" s="1"/>
  <c r="J378" i="1" s="1"/>
  <c r="I379" i="1"/>
  <c r="I378" i="1" s="1"/>
  <c r="H379" i="1"/>
  <c r="G379" i="1"/>
  <c r="G378" i="1" s="1"/>
  <c r="F377" i="1"/>
  <c r="J377" i="1" s="1"/>
  <c r="J375" i="1" s="1"/>
  <c r="J374" i="1" s="1"/>
  <c r="I375" i="1"/>
  <c r="I374" i="1" s="1"/>
  <c r="I373" i="1" s="1"/>
  <c r="H375" i="1"/>
  <c r="H374" i="1" s="1"/>
  <c r="G375" i="1"/>
  <c r="G374" i="1" s="1"/>
  <c r="F372" i="1"/>
  <c r="J372" i="1" s="1"/>
  <c r="J370" i="1" s="1"/>
  <c r="J369" i="1" s="1"/>
  <c r="J368" i="1" s="1"/>
  <c r="I370" i="1"/>
  <c r="I369" i="1" s="1"/>
  <c r="I368" i="1" s="1"/>
  <c r="H370" i="1"/>
  <c r="G370" i="1"/>
  <c r="G369" i="1" s="1"/>
  <c r="G368" i="1" s="1"/>
  <c r="F367" i="1"/>
  <c r="J367" i="1" s="1"/>
  <c r="J365" i="1" s="1"/>
  <c r="J364" i="1" s="1"/>
  <c r="J363" i="1" s="1"/>
  <c r="I365" i="1"/>
  <c r="I364" i="1" s="1"/>
  <c r="I363" i="1" s="1"/>
  <c r="H365" i="1"/>
  <c r="G365" i="1"/>
  <c r="G364" i="1" s="1"/>
  <c r="G363" i="1" s="1"/>
  <c r="F362" i="1"/>
  <c r="J362" i="1" s="1"/>
  <c r="J360" i="1" s="1"/>
  <c r="J359" i="1" s="1"/>
  <c r="J358" i="1" s="1"/>
  <c r="I360" i="1"/>
  <c r="I359" i="1" s="1"/>
  <c r="I358" i="1" s="1"/>
  <c r="H360" i="1"/>
  <c r="G360" i="1"/>
  <c r="G359" i="1" s="1"/>
  <c r="F357" i="1"/>
  <c r="J357" i="1" s="1"/>
  <c r="F356" i="1"/>
  <c r="J356" i="1" s="1"/>
  <c r="I354" i="1"/>
  <c r="I353" i="1" s="1"/>
  <c r="I352" i="1" s="1"/>
  <c r="H354" i="1"/>
  <c r="G354" i="1"/>
  <c r="G353" i="1" s="1"/>
  <c r="G352" i="1" s="1"/>
  <c r="F350" i="1"/>
  <c r="J350" i="1" s="1"/>
  <c r="J348" i="1" s="1"/>
  <c r="J347" i="1" s="1"/>
  <c r="J346" i="1" s="1"/>
  <c r="I348" i="1"/>
  <c r="I347" i="1" s="1"/>
  <c r="I346" i="1" s="1"/>
  <c r="H348" i="1"/>
  <c r="H347" i="1" s="1"/>
  <c r="H346" i="1" s="1"/>
  <c r="G348" i="1"/>
  <c r="G347" i="1" s="1"/>
  <c r="F345" i="1"/>
  <c r="J345" i="1" s="1"/>
  <c r="F344" i="1"/>
  <c r="J344" i="1" s="1"/>
  <c r="F343" i="1"/>
  <c r="J343" i="1" s="1"/>
  <c r="I341" i="1"/>
  <c r="H341" i="1"/>
  <c r="G341" i="1"/>
  <c r="F340" i="1"/>
  <c r="F338" i="1" s="1"/>
  <c r="I338" i="1"/>
  <c r="H338" i="1"/>
  <c r="G338" i="1"/>
  <c r="F337" i="1"/>
  <c r="J337" i="1" s="1"/>
  <c r="F336" i="1"/>
  <c r="J336" i="1" s="1"/>
  <c r="F335" i="1"/>
  <c r="J335" i="1" s="1"/>
  <c r="F334" i="1"/>
  <c r="J334" i="1" s="1"/>
  <c r="F333" i="1"/>
  <c r="J333" i="1" s="1"/>
  <c r="F332" i="1"/>
  <c r="J332" i="1" s="1"/>
  <c r="F331" i="1"/>
  <c r="J331" i="1" s="1"/>
  <c r="F330" i="1"/>
  <c r="J330" i="1" s="1"/>
  <c r="H328" i="1"/>
  <c r="G328" i="1"/>
  <c r="F325" i="1"/>
  <c r="J325" i="1" s="1"/>
  <c r="J323" i="1" s="1"/>
  <c r="J322" i="1" s="1"/>
  <c r="J321" i="1" s="1"/>
  <c r="I323" i="1"/>
  <c r="I322" i="1" s="1"/>
  <c r="I321" i="1" s="1"/>
  <c r="H323" i="1"/>
  <c r="G323" i="1"/>
  <c r="G322" i="1" s="1"/>
  <c r="G321" i="1" s="1"/>
  <c r="F320" i="1"/>
  <c r="J320" i="1" s="1"/>
  <c r="F319" i="1"/>
  <c r="J319" i="1" s="1"/>
  <c r="I317" i="1"/>
  <c r="I316" i="1" s="1"/>
  <c r="I315" i="1" s="1"/>
  <c r="H317" i="1"/>
  <c r="H316" i="1" s="1"/>
  <c r="H315" i="1" s="1"/>
  <c r="G317" i="1"/>
  <c r="F314" i="1"/>
  <c r="F312" i="1" s="1"/>
  <c r="F311" i="1" s="1"/>
  <c r="F310" i="1" s="1"/>
  <c r="I312" i="1"/>
  <c r="I311" i="1" s="1"/>
  <c r="I310" i="1" s="1"/>
  <c r="H312" i="1"/>
  <c r="H311" i="1" s="1"/>
  <c r="H310" i="1" s="1"/>
  <c r="G312" i="1"/>
  <c r="G311" i="1" s="1"/>
  <c r="G310" i="1" s="1"/>
  <c r="F308" i="1"/>
  <c r="J308" i="1" s="1"/>
  <c r="J306" i="1" s="1"/>
  <c r="J305" i="1" s="1"/>
  <c r="J304" i="1" s="1"/>
  <c r="I306" i="1"/>
  <c r="I305" i="1" s="1"/>
  <c r="I304" i="1" s="1"/>
  <c r="H306" i="1"/>
  <c r="G306" i="1"/>
  <c r="G305" i="1" s="1"/>
  <c r="G304" i="1" s="1"/>
  <c r="F303" i="1"/>
  <c r="J303" i="1" s="1"/>
  <c r="F302" i="1"/>
  <c r="J302" i="1" s="1"/>
  <c r="F301" i="1"/>
  <c r="J301" i="1" s="1"/>
  <c r="I300" i="1"/>
  <c r="J300" i="1" s="1"/>
  <c r="I299" i="1"/>
  <c r="H299" i="1"/>
  <c r="G299" i="1"/>
  <c r="G298" i="1" s="1"/>
  <c r="G297" i="1" s="1"/>
  <c r="F299" i="1"/>
  <c r="I298" i="1"/>
  <c r="I297" i="1" s="1"/>
  <c r="H298" i="1"/>
  <c r="F296" i="1"/>
  <c r="J296" i="1" s="1"/>
  <c r="J294" i="1" s="1"/>
  <c r="J293" i="1" s="1"/>
  <c r="J292" i="1" s="1"/>
  <c r="I294" i="1"/>
  <c r="I293" i="1" s="1"/>
  <c r="I292" i="1" s="1"/>
  <c r="H294" i="1"/>
  <c r="H293" i="1" s="1"/>
  <c r="H292" i="1" s="1"/>
  <c r="G294" i="1"/>
  <c r="F291" i="1"/>
  <c r="J291" i="1" s="1"/>
  <c r="J288" i="1" s="1"/>
  <c r="J287" i="1" s="1"/>
  <c r="J286" i="1" s="1"/>
  <c r="F290" i="1"/>
  <c r="J290" i="1" s="1"/>
  <c r="I288" i="1"/>
  <c r="I287" i="1" s="1"/>
  <c r="I286" i="1" s="1"/>
  <c r="H288" i="1"/>
  <c r="H287" i="1" s="1"/>
  <c r="H286" i="1" s="1"/>
  <c r="G288" i="1"/>
  <c r="F288" i="1" s="1"/>
  <c r="F285" i="1"/>
  <c r="J285" i="1" s="1"/>
  <c r="J283" i="1" s="1"/>
  <c r="J282" i="1" s="1"/>
  <c r="J281" i="1" s="1"/>
  <c r="I283" i="1"/>
  <c r="H283" i="1"/>
  <c r="H282" i="1" s="1"/>
  <c r="H281" i="1" s="1"/>
  <c r="G283" i="1"/>
  <c r="F283" i="1" s="1"/>
  <c r="I282" i="1"/>
  <c r="I281" i="1" s="1"/>
  <c r="F279" i="1"/>
  <c r="J279" i="1" s="1"/>
  <c r="H277" i="1"/>
  <c r="H276" i="1" s="1"/>
  <c r="H275" i="1" s="1"/>
  <c r="G277" i="1"/>
  <c r="I276" i="1"/>
  <c r="I275" i="1" s="1"/>
  <c r="F274" i="1"/>
  <c r="J274" i="1" s="1"/>
  <c r="F273" i="1"/>
  <c r="J273" i="1" s="1"/>
  <c r="F272" i="1"/>
  <c r="J272" i="1" s="1"/>
  <c r="I270" i="1"/>
  <c r="I269" i="1" s="1"/>
  <c r="I268" i="1" s="1"/>
  <c r="H270" i="1"/>
  <c r="H269" i="1" s="1"/>
  <c r="H268" i="1" s="1"/>
  <c r="G270" i="1"/>
  <c r="G269" i="1" s="1"/>
  <c r="F267" i="1"/>
  <c r="J267" i="1" s="1"/>
  <c r="F266" i="1"/>
  <c r="J266" i="1" s="1"/>
  <c r="I264" i="1"/>
  <c r="H264" i="1"/>
  <c r="G264" i="1"/>
  <c r="F263" i="1"/>
  <c r="J263" i="1" s="1"/>
  <c r="J261" i="1" s="1"/>
  <c r="I261" i="1"/>
  <c r="H261" i="1"/>
  <c r="G261" i="1"/>
  <c r="F259" i="1"/>
  <c r="J259" i="1" s="1"/>
  <c r="J257" i="1" s="1"/>
  <c r="J256" i="1" s="1"/>
  <c r="I257" i="1"/>
  <c r="I256" i="1" s="1"/>
  <c r="H257" i="1"/>
  <c r="H256" i="1" s="1"/>
  <c r="G257" i="1"/>
  <c r="G256" i="1" s="1"/>
  <c r="F257" i="1"/>
  <c r="F255" i="1"/>
  <c r="J255" i="1" s="1"/>
  <c r="J253" i="1" s="1"/>
  <c r="J252" i="1" s="1"/>
  <c r="I253" i="1"/>
  <c r="I252" i="1" s="1"/>
  <c r="H253" i="1"/>
  <c r="G253" i="1"/>
  <c r="G252" i="1" s="1"/>
  <c r="F250" i="1"/>
  <c r="J250" i="1" s="1"/>
  <c r="J248" i="1" s="1"/>
  <c r="J247" i="1" s="1"/>
  <c r="J246" i="1" s="1"/>
  <c r="I248" i="1"/>
  <c r="I247" i="1" s="1"/>
  <c r="I246" i="1" s="1"/>
  <c r="H248" i="1"/>
  <c r="H247" i="1" s="1"/>
  <c r="H246" i="1" s="1"/>
  <c r="G248" i="1"/>
  <c r="G247" i="1" s="1"/>
  <c r="F245" i="1"/>
  <c r="J245" i="1" s="1"/>
  <c r="F244" i="1"/>
  <c r="J244" i="1" s="1"/>
  <c r="I242" i="1"/>
  <c r="I241" i="1" s="1"/>
  <c r="I240" i="1" s="1"/>
  <c r="H242" i="1"/>
  <c r="G242" i="1"/>
  <c r="G241" i="1" s="1"/>
  <c r="G240" i="1" s="1"/>
  <c r="F239" i="1"/>
  <c r="J239" i="1" s="1"/>
  <c r="F238" i="1"/>
  <c r="J238" i="1" s="1"/>
  <c r="I236" i="1"/>
  <c r="I235" i="1" s="1"/>
  <c r="I234" i="1" s="1"/>
  <c r="H236" i="1"/>
  <c r="G236" i="1"/>
  <c r="G235" i="1" s="1"/>
  <c r="G234" i="1" s="1"/>
  <c r="F233" i="1"/>
  <c r="J233" i="1" s="1"/>
  <c r="J231" i="1" s="1"/>
  <c r="I231" i="1"/>
  <c r="I227" i="1" s="1"/>
  <c r="I226" i="1" s="1"/>
  <c r="H231" i="1"/>
  <c r="G231" i="1"/>
  <c r="F230" i="1"/>
  <c r="J230" i="1" s="1"/>
  <c r="J228" i="1" s="1"/>
  <c r="I228" i="1"/>
  <c r="H228" i="1"/>
  <c r="G228" i="1"/>
  <c r="F225" i="1"/>
  <c r="J225" i="1" s="1"/>
  <c r="J223" i="1" s="1"/>
  <c r="J222" i="1" s="1"/>
  <c r="J221" i="1" s="1"/>
  <c r="I223" i="1"/>
  <c r="I222" i="1" s="1"/>
  <c r="I221" i="1" s="1"/>
  <c r="H223" i="1"/>
  <c r="H222" i="1" s="1"/>
  <c r="H221" i="1" s="1"/>
  <c r="G223" i="1"/>
  <c r="G222" i="1" s="1"/>
  <c r="G221" i="1" s="1"/>
  <c r="F219" i="1"/>
  <c r="J219" i="1" s="1"/>
  <c r="F218" i="1"/>
  <c r="J218" i="1" s="1"/>
  <c r="H216" i="1"/>
  <c r="G216" i="1"/>
  <c r="G215" i="1" s="1"/>
  <c r="I215" i="1"/>
  <c r="I214" i="1" s="1"/>
  <c r="F213" i="1"/>
  <c r="J213" i="1" s="1"/>
  <c r="F212" i="1"/>
  <c r="J212" i="1" s="1"/>
  <c r="F211" i="1"/>
  <c r="J211" i="1" s="1"/>
  <c r="F210" i="1"/>
  <c r="J210" i="1" s="1"/>
  <c r="I208" i="1"/>
  <c r="I207" i="1" s="1"/>
  <c r="I206" i="1" s="1"/>
  <c r="H208" i="1"/>
  <c r="G208" i="1"/>
  <c r="G207" i="1" s="1"/>
  <c r="G206" i="1" s="1"/>
  <c r="F205" i="1"/>
  <c r="J205" i="1" s="1"/>
  <c r="J203" i="1" s="1"/>
  <c r="J202" i="1" s="1"/>
  <c r="J201" i="1" s="1"/>
  <c r="I203" i="1"/>
  <c r="I202" i="1" s="1"/>
  <c r="I201" i="1" s="1"/>
  <c r="H203" i="1"/>
  <c r="H202" i="1" s="1"/>
  <c r="H201" i="1" s="1"/>
  <c r="G203" i="1"/>
  <c r="F200" i="1"/>
  <c r="J200" i="1" s="1"/>
  <c r="J198" i="1" s="1"/>
  <c r="J197" i="1" s="1"/>
  <c r="J196" i="1" s="1"/>
  <c r="I198" i="1"/>
  <c r="I197" i="1" s="1"/>
  <c r="I196" i="1" s="1"/>
  <c r="H198" i="1"/>
  <c r="H197" i="1" s="1"/>
  <c r="H196" i="1" s="1"/>
  <c r="G198" i="1"/>
  <c r="G197" i="1" s="1"/>
  <c r="F195" i="1"/>
  <c r="J195" i="1" s="1"/>
  <c r="F194" i="1"/>
  <c r="J194" i="1" s="1"/>
  <c r="I192" i="1"/>
  <c r="I191" i="1" s="1"/>
  <c r="I190" i="1" s="1"/>
  <c r="H192" i="1"/>
  <c r="G192" i="1"/>
  <c r="G191" i="1" s="1"/>
  <c r="G190" i="1" s="1"/>
  <c r="F189" i="1"/>
  <c r="J189" i="1" s="1"/>
  <c r="J187" i="1" s="1"/>
  <c r="J186" i="1" s="1"/>
  <c r="J185" i="1" s="1"/>
  <c r="I187" i="1"/>
  <c r="I186" i="1" s="1"/>
  <c r="I185" i="1" s="1"/>
  <c r="H187" i="1"/>
  <c r="G187" i="1"/>
  <c r="G186" i="1" s="1"/>
  <c r="G185" i="1" s="1"/>
  <c r="F183" i="1"/>
  <c r="J183" i="1" s="1"/>
  <c r="J181" i="1" s="1"/>
  <c r="I181" i="1"/>
  <c r="H181" i="1"/>
  <c r="G181" i="1"/>
  <c r="F180" i="1"/>
  <c r="J180" i="1" s="1"/>
  <c r="J178" i="1" s="1"/>
  <c r="I178" i="1"/>
  <c r="I177" i="1" s="1"/>
  <c r="I176" i="1" s="1"/>
  <c r="H178" i="1"/>
  <c r="G178" i="1"/>
  <c r="H177" i="1"/>
  <c r="H176" i="1" s="1"/>
  <c r="F175" i="1"/>
  <c r="J175" i="1" s="1"/>
  <c r="J173" i="1" s="1"/>
  <c r="J172" i="1" s="1"/>
  <c r="J171" i="1" s="1"/>
  <c r="I173" i="1"/>
  <c r="I172" i="1" s="1"/>
  <c r="I171" i="1" s="1"/>
  <c r="H173" i="1"/>
  <c r="G173" i="1"/>
  <c r="F173" i="1" s="1"/>
  <c r="H171" i="1"/>
  <c r="F170" i="1"/>
  <c r="J170" i="1" s="1"/>
  <c r="J168" i="1" s="1"/>
  <c r="J167" i="1" s="1"/>
  <c r="J166" i="1" s="1"/>
  <c r="I168" i="1"/>
  <c r="I167" i="1" s="1"/>
  <c r="I166" i="1" s="1"/>
  <c r="H168" i="1"/>
  <c r="H167" i="1" s="1"/>
  <c r="H166" i="1" s="1"/>
  <c r="G168" i="1"/>
  <c r="G167" i="1" s="1"/>
  <c r="F165" i="1"/>
  <c r="J165" i="1" s="1"/>
  <c r="J163" i="1" s="1"/>
  <c r="J162" i="1" s="1"/>
  <c r="J161" i="1" s="1"/>
  <c r="I163" i="1"/>
  <c r="I162" i="1" s="1"/>
  <c r="I161" i="1" s="1"/>
  <c r="H163" i="1"/>
  <c r="G163" i="1"/>
  <c r="G162" i="1" s="1"/>
  <c r="G161" i="1"/>
  <c r="F160" i="1"/>
  <c r="J160" i="1" s="1"/>
  <c r="J158" i="1" s="1"/>
  <c r="J157" i="1" s="1"/>
  <c r="J156" i="1" s="1"/>
  <c r="I158" i="1"/>
  <c r="I157" i="1" s="1"/>
  <c r="I156" i="1" s="1"/>
  <c r="H158" i="1"/>
  <c r="G158" i="1"/>
  <c r="G157" i="1"/>
  <c r="G156" i="1" s="1"/>
  <c r="F155" i="1"/>
  <c r="J155" i="1" s="1"/>
  <c r="J153" i="1" s="1"/>
  <c r="J152" i="1" s="1"/>
  <c r="J151" i="1" s="1"/>
  <c r="I153" i="1"/>
  <c r="I152" i="1" s="1"/>
  <c r="I151" i="1" s="1"/>
  <c r="H153" i="1"/>
  <c r="H152" i="1" s="1"/>
  <c r="H151" i="1" s="1"/>
  <c r="G153" i="1"/>
  <c r="F150" i="1"/>
  <c r="J150" i="1" s="1"/>
  <c r="J148" i="1" s="1"/>
  <c r="J147" i="1" s="1"/>
  <c r="J146" i="1" s="1"/>
  <c r="I148" i="1"/>
  <c r="I147" i="1" s="1"/>
  <c r="I146" i="1" s="1"/>
  <c r="H148" i="1"/>
  <c r="H147" i="1" s="1"/>
  <c r="H146" i="1" s="1"/>
  <c r="G148" i="1"/>
  <c r="F144" i="1"/>
  <c r="J144" i="1" s="1"/>
  <c r="J142" i="1" s="1"/>
  <c r="I142" i="1"/>
  <c r="I136" i="1" s="1"/>
  <c r="I135" i="1" s="1"/>
  <c r="H142" i="1"/>
  <c r="G142" i="1"/>
  <c r="F141" i="1"/>
  <c r="J141" i="1" s="1"/>
  <c r="J139" i="1" s="1"/>
  <c r="G139" i="1"/>
  <c r="F138" i="1"/>
  <c r="J138" i="1" s="1"/>
  <c r="F137" i="1"/>
  <c r="J137" i="1" s="1"/>
  <c r="F134" i="1"/>
  <c r="J134" i="1" s="1"/>
  <c r="F133" i="1"/>
  <c r="J133" i="1" s="1"/>
  <c r="I131" i="1"/>
  <c r="I130" i="1" s="1"/>
  <c r="I129" i="1" s="1"/>
  <c r="H131" i="1"/>
  <c r="H130" i="1" s="1"/>
  <c r="H129" i="1" s="1"/>
  <c r="F128" i="1"/>
  <c r="J128" i="1" s="1"/>
  <c r="J126" i="1" s="1"/>
  <c r="J125" i="1" s="1"/>
  <c r="I126" i="1"/>
  <c r="I125" i="1" s="1"/>
  <c r="H126" i="1"/>
  <c r="H125" i="1" s="1"/>
  <c r="G126" i="1"/>
  <c r="G125" i="1" s="1"/>
  <c r="F124" i="1"/>
  <c r="J124" i="1" s="1"/>
  <c r="F123" i="1"/>
  <c r="J123" i="1" s="1"/>
  <c r="I121" i="1"/>
  <c r="H121" i="1"/>
  <c r="G121" i="1"/>
  <c r="F121" i="1" s="1"/>
  <c r="F120" i="1"/>
  <c r="J120" i="1" s="1"/>
  <c r="J118" i="1" s="1"/>
  <c r="I118" i="1"/>
  <c r="H118" i="1"/>
  <c r="G118" i="1"/>
  <c r="F117" i="1"/>
  <c r="J117" i="1" s="1"/>
  <c r="F116" i="1"/>
  <c r="J116" i="1" s="1"/>
  <c r="F114" i="1"/>
  <c r="J114" i="1" s="1"/>
  <c r="J112" i="1" s="1"/>
  <c r="J111" i="1" s="1"/>
  <c r="I112" i="1"/>
  <c r="I111" i="1" s="1"/>
  <c r="H112" i="1"/>
  <c r="H111" i="1" s="1"/>
  <c r="G112" i="1"/>
  <c r="G111" i="1" s="1"/>
  <c r="F109" i="1"/>
  <c r="J109" i="1" s="1"/>
  <c r="J107" i="1" s="1"/>
  <c r="J106" i="1" s="1"/>
  <c r="J105" i="1" s="1"/>
  <c r="I107" i="1"/>
  <c r="I106" i="1" s="1"/>
  <c r="I105" i="1" s="1"/>
  <c r="H107" i="1"/>
  <c r="H106" i="1" s="1"/>
  <c r="H105" i="1" s="1"/>
  <c r="G107" i="1"/>
  <c r="G106" i="1" s="1"/>
  <c r="G105" i="1" s="1"/>
  <c r="F104" i="1"/>
  <c r="J104" i="1" s="1"/>
  <c r="J102" i="1" s="1"/>
  <c r="I99" i="1"/>
  <c r="I98" i="1" s="1"/>
  <c r="H102" i="1"/>
  <c r="H99" i="1" s="1"/>
  <c r="H98" i="1" s="1"/>
  <c r="J100" i="1"/>
  <c r="G99" i="1"/>
  <c r="G98" i="1" s="1"/>
  <c r="F97" i="1"/>
  <c r="J97" i="1" s="1"/>
  <c r="J95" i="1"/>
  <c r="J94" i="1" s="1"/>
  <c r="J93" i="1" s="1"/>
  <c r="I95" i="1"/>
  <c r="I94" i="1" s="1"/>
  <c r="I93" i="1" s="1"/>
  <c r="H95" i="1"/>
  <c r="H94" i="1" s="1"/>
  <c r="H93" i="1" s="1"/>
  <c r="G95" i="1"/>
  <c r="G94" i="1" s="1"/>
  <c r="F92" i="1"/>
  <c r="J92" i="1" s="1"/>
  <c r="J90" i="1" s="1"/>
  <c r="J89" i="1" s="1"/>
  <c r="J88" i="1" s="1"/>
  <c r="I90" i="1"/>
  <c r="I89" i="1" s="1"/>
  <c r="I88" i="1" s="1"/>
  <c r="H90" i="1"/>
  <c r="H89" i="1" s="1"/>
  <c r="H88" i="1" s="1"/>
  <c r="G90" i="1"/>
  <c r="F86" i="1"/>
  <c r="J86" i="1" s="1"/>
  <c r="J84" i="1" s="1"/>
  <c r="J83" i="1" s="1"/>
  <c r="J82" i="1" s="1"/>
  <c r="I84" i="1"/>
  <c r="I83" i="1" s="1"/>
  <c r="I82" i="1" s="1"/>
  <c r="H84" i="1"/>
  <c r="H83" i="1" s="1"/>
  <c r="H82" i="1" s="1"/>
  <c r="G84" i="1"/>
  <c r="G83" i="1" s="1"/>
  <c r="G82" i="1"/>
  <c r="F81" i="1"/>
  <c r="J81" i="1" s="1"/>
  <c r="I79" i="1"/>
  <c r="I78" i="1" s="1"/>
  <c r="I77" i="1" s="1"/>
  <c r="H79" i="1"/>
  <c r="H78" i="1" s="1"/>
  <c r="H77" i="1" s="1"/>
  <c r="G79" i="1"/>
  <c r="F76" i="1"/>
  <c r="J76" i="1" s="1"/>
  <c r="J74" i="1" s="1"/>
  <c r="I74" i="1"/>
  <c r="H74" i="1"/>
  <c r="G74" i="1"/>
  <c r="F73" i="1"/>
  <c r="J73" i="1" s="1"/>
  <c r="J71" i="1" s="1"/>
  <c r="I71" i="1"/>
  <c r="H71" i="1"/>
  <c r="G71" i="1"/>
  <c r="F70" i="1"/>
  <c r="J70" i="1" s="1"/>
  <c r="F69" i="1"/>
  <c r="J69" i="1" s="1"/>
  <c r="I67" i="1"/>
  <c r="H67" i="1"/>
  <c r="G67" i="1"/>
  <c r="F64" i="1"/>
  <c r="J64" i="1" s="1"/>
  <c r="J62" i="1" s="1"/>
  <c r="J61" i="1" s="1"/>
  <c r="J60" i="1" s="1"/>
  <c r="I62" i="1"/>
  <c r="I61" i="1" s="1"/>
  <c r="I60" i="1" s="1"/>
  <c r="H62" i="1"/>
  <c r="H61" i="1" s="1"/>
  <c r="H60" i="1" s="1"/>
  <c r="G62" i="1"/>
  <c r="F59" i="1"/>
  <c r="J59" i="1" s="1"/>
  <c r="J57" i="1" s="1"/>
  <c r="I57" i="1"/>
  <c r="I56" i="1" s="1"/>
  <c r="H57" i="1"/>
  <c r="H56" i="1" s="1"/>
  <c r="G57" i="1"/>
  <c r="F55" i="1"/>
  <c r="J55" i="1" s="1"/>
  <c r="I53" i="1"/>
  <c r="I52" i="1" s="1"/>
  <c r="H53" i="1"/>
  <c r="H52" i="1" s="1"/>
  <c r="F52" i="1" s="1"/>
  <c r="G53" i="1"/>
  <c r="G52" i="1" s="1"/>
  <c r="F49" i="1"/>
  <c r="J49" i="1" s="1"/>
  <c r="J47" i="1" s="1"/>
  <c r="I47" i="1"/>
  <c r="I46" i="1" s="1"/>
  <c r="I45" i="1" s="1"/>
  <c r="H47" i="1"/>
  <c r="G47" i="1"/>
  <c r="G46" i="1" s="1"/>
  <c r="F44" i="1"/>
  <c r="F42" i="1" s="1"/>
  <c r="I42" i="1"/>
  <c r="H42" i="1"/>
  <c r="G42" i="1"/>
  <c r="F41" i="1"/>
  <c r="I39" i="1"/>
  <c r="H39" i="1"/>
  <c r="G39" i="1"/>
  <c r="F38" i="1"/>
  <c r="J38" i="1" s="1"/>
  <c r="J36" i="1" s="1"/>
  <c r="I36" i="1"/>
  <c r="H36" i="1"/>
  <c r="G36" i="1"/>
  <c r="F36" i="1" s="1"/>
  <c r="F33" i="1"/>
  <c r="J33" i="1" s="1"/>
  <c r="J31" i="1" s="1"/>
  <c r="J30" i="1" s="1"/>
  <c r="J29" i="1" s="1"/>
  <c r="I31" i="1"/>
  <c r="I30" i="1" s="1"/>
  <c r="I29" i="1" s="1"/>
  <c r="H31" i="1"/>
  <c r="H30" i="1" s="1"/>
  <c r="H29" i="1" s="1"/>
  <c r="G31" i="1"/>
  <c r="G30" i="1" s="1"/>
  <c r="G29" i="1" s="1"/>
  <c r="F28" i="1"/>
  <c r="J28" i="1" s="1"/>
  <c r="J26" i="1" s="1"/>
  <c r="I26" i="1"/>
  <c r="H26" i="1"/>
  <c r="G26" i="1"/>
  <c r="F25" i="1"/>
  <c r="J25" i="1" s="1"/>
  <c r="J23" i="1" s="1"/>
  <c r="I23" i="1"/>
  <c r="I20" i="1" s="1"/>
  <c r="I19" i="1" s="1"/>
  <c r="H23" i="1"/>
  <c r="G23" i="1"/>
  <c r="F22" i="1"/>
  <c r="J22" i="1" s="1"/>
  <c r="F21" i="1"/>
  <c r="J21" i="1" s="1"/>
  <c r="F18" i="1"/>
  <c r="J18" i="1" s="1"/>
  <c r="J16" i="1" s="1"/>
  <c r="I16" i="1"/>
  <c r="I15" i="1" s="1"/>
  <c r="I14" i="1" s="1"/>
  <c r="H16" i="1"/>
  <c r="H15" i="1" s="1"/>
  <c r="G16" i="1"/>
  <c r="F13" i="1"/>
  <c r="J13" i="1" s="1"/>
  <c r="J11" i="1"/>
  <c r="J10" i="1" s="1"/>
  <c r="J9" i="1" s="1"/>
  <c r="I11" i="1"/>
  <c r="I10" i="1" s="1"/>
  <c r="I9" i="1" s="1"/>
  <c r="H11" i="1"/>
  <c r="H10" i="1" s="1"/>
  <c r="H9" i="1" s="1"/>
  <c r="G11" i="1"/>
  <c r="G10" i="1" s="1"/>
  <c r="J858" i="1" l="1"/>
  <c r="J852" i="1" s="1"/>
  <c r="I906" i="1"/>
  <c r="F654" i="1"/>
  <c r="H846" i="1"/>
  <c r="H845" i="1" s="1"/>
  <c r="G695" i="1"/>
  <c r="I534" i="1"/>
  <c r="J177" i="1"/>
  <c r="J176" i="1" s="1"/>
  <c r="J145" i="1" s="1"/>
  <c r="F67" i="1"/>
  <c r="J67" i="1" s="1"/>
  <c r="F105" i="1"/>
  <c r="F198" i="1"/>
  <c r="F341" i="1"/>
  <c r="F424" i="1"/>
  <c r="F582" i="1"/>
  <c r="F744" i="1"/>
  <c r="F784" i="1"/>
  <c r="F516" i="1"/>
  <c r="J658" i="1"/>
  <c r="J657" i="1" s="1"/>
  <c r="F23" i="1"/>
  <c r="J672" i="1"/>
  <c r="J671" i="1" s="1"/>
  <c r="F125" i="1"/>
  <c r="J216" i="1"/>
  <c r="J215" i="1" s="1"/>
  <c r="J214" i="1" s="1"/>
  <c r="F469" i="1"/>
  <c r="I718" i="1"/>
  <c r="I717" i="1" s="1"/>
  <c r="J758" i="1"/>
  <c r="J757" i="1" s="1"/>
  <c r="J756" i="1" s="1"/>
  <c r="F620" i="1"/>
  <c r="J620" i="1" s="1"/>
  <c r="H619" i="1"/>
  <c r="F619" i="1" s="1"/>
  <c r="J619" i="1" s="1"/>
  <c r="G468" i="1"/>
  <c r="F468" i="1" s="1"/>
  <c r="J898" i="1"/>
  <c r="J242" i="1"/>
  <c r="J241" i="1" s="1"/>
  <c r="J240" i="1" s="1"/>
  <c r="J354" i="1"/>
  <c r="J353" i="1" s="1"/>
  <c r="J352" i="1" s="1"/>
  <c r="F494" i="1"/>
  <c r="J811" i="1"/>
  <c r="J810" i="1" s="1"/>
  <c r="J809" i="1" s="1"/>
  <c r="F912" i="1"/>
  <c r="F937" i="1"/>
  <c r="H515" i="1"/>
  <c r="H514" i="1" s="1"/>
  <c r="I521" i="1"/>
  <c r="I520" i="1" s="1"/>
  <c r="F624" i="1"/>
  <c r="G841" i="1"/>
  <c r="F877" i="1"/>
  <c r="F47" i="1"/>
  <c r="J768" i="1"/>
  <c r="J767" i="1" s="1"/>
  <c r="F16" i="1"/>
  <c r="F131" i="1"/>
  <c r="G172" i="1"/>
  <c r="G171" i="1" s="1"/>
  <c r="F171" i="1" s="1"/>
  <c r="F347" i="1"/>
  <c r="I66" i="1"/>
  <c r="I65" i="1" s="1"/>
  <c r="I260" i="1"/>
  <c r="I251" i="1" s="1"/>
  <c r="I220" i="1" s="1"/>
  <c r="F415" i="1"/>
  <c r="H734" i="1"/>
  <c r="H733" i="1" s="1"/>
  <c r="G475" i="1"/>
  <c r="F475" i="1" s="1"/>
  <c r="J497" i="1"/>
  <c r="I579" i="1"/>
  <c r="I578" i="1" s="1"/>
  <c r="I734" i="1"/>
  <c r="I733" i="1" s="1"/>
  <c r="H51" i="1"/>
  <c r="H50" i="1" s="1"/>
  <c r="F74" i="1"/>
  <c r="H433" i="1"/>
  <c r="F621" i="1"/>
  <c r="F643" i="1"/>
  <c r="H653" i="1"/>
  <c r="H652" i="1" s="1"/>
  <c r="I883" i="1"/>
  <c r="I882" i="1" s="1"/>
  <c r="H776" i="1"/>
  <c r="H775" i="1" s="1"/>
  <c r="F823" i="1"/>
  <c r="F187" i="1"/>
  <c r="F228" i="1"/>
  <c r="F277" i="1"/>
  <c r="F511" i="1"/>
  <c r="F714" i="1"/>
  <c r="F835" i="1"/>
  <c r="G873" i="1"/>
  <c r="G872" i="1" s="1"/>
  <c r="G136" i="1"/>
  <c r="F681" i="1"/>
  <c r="G711" i="1"/>
  <c r="F711" i="1" s="1"/>
  <c r="H35" i="1"/>
  <c r="H34" i="1" s="1"/>
  <c r="F71" i="1"/>
  <c r="F95" i="1"/>
  <c r="F553" i="1"/>
  <c r="H743" i="1"/>
  <c r="H742" i="1" s="1"/>
  <c r="F365" i="1"/>
  <c r="J420" i="1"/>
  <c r="F585" i="1"/>
  <c r="F642" i="1"/>
  <c r="F917" i="1"/>
  <c r="J921" i="1"/>
  <c r="G15" i="1"/>
  <c r="G14" i="1" s="1"/>
  <c r="F99" i="1"/>
  <c r="F181" i="1"/>
  <c r="F264" i="1"/>
  <c r="H883" i="1"/>
  <c r="H882" i="1" s="1"/>
  <c r="J937" i="1"/>
  <c r="J933" i="1" s="1"/>
  <c r="J932" i="1" s="1"/>
  <c r="J931" i="1" s="1"/>
  <c r="G276" i="1"/>
  <c r="G410" i="1"/>
  <c r="G405" i="1" s="1"/>
  <c r="H790" i="1"/>
  <c r="H789" i="1" s="1"/>
  <c r="I145" i="1"/>
  <c r="J604" i="1"/>
  <c r="J192" i="1"/>
  <c r="J191" i="1" s="1"/>
  <c r="J190" i="1" s="1"/>
  <c r="J264" i="1"/>
  <c r="I565" i="1"/>
  <c r="I564" i="1" s="1"/>
  <c r="F863" i="1"/>
  <c r="J883" i="1"/>
  <c r="J882" i="1" s="1"/>
  <c r="H641" i="1"/>
  <c r="I756" i="1"/>
  <c r="F392" i="1"/>
  <c r="I446" i="1"/>
  <c r="I491" i="1"/>
  <c r="I490" i="1" s="1"/>
  <c r="J600" i="1"/>
  <c r="J599" i="1" s="1"/>
  <c r="J598" i="1" s="1"/>
  <c r="J822" i="1"/>
  <c r="J821" i="1" s="1"/>
  <c r="F139" i="1"/>
  <c r="H186" i="1"/>
  <c r="H185" i="1" s="1"/>
  <c r="F270" i="1"/>
  <c r="F328" i="1"/>
  <c r="H419" i="1"/>
  <c r="H418" i="1" s="1"/>
  <c r="H552" i="1"/>
  <c r="H551" i="1" s="1"/>
  <c r="J643" i="1"/>
  <c r="J642" i="1" s="1"/>
  <c r="J641" i="1" s="1"/>
  <c r="F826" i="1"/>
  <c r="F837" i="1"/>
  <c r="I916" i="1"/>
  <c r="I915" i="1" s="1"/>
  <c r="F62" i="1"/>
  <c r="G61" i="1"/>
  <c r="G60" i="1" s="1"/>
  <c r="F60" i="1" s="1"/>
  <c r="F158" i="1"/>
  <c r="H157" i="1"/>
  <c r="I405" i="1"/>
  <c r="I389" i="1" s="1"/>
  <c r="H593" i="1"/>
  <c r="H592" i="1" s="1"/>
  <c r="F594" i="1"/>
  <c r="G883" i="1"/>
  <c r="F883" i="1" s="1"/>
  <c r="F884" i="1"/>
  <c r="I897" i="1"/>
  <c r="I896" i="1" s="1"/>
  <c r="F79" i="1"/>
  <c r="G78" i="1"/>
  <c r="J579" i="1"/>
  <c r="J578" i="1" s="1"/>
  <c r="F384" i="1"/>
  <c r="G383" i="1"/>
  <c r="G382" i="1" s="1"/>
  <c r="J685" i="1"/>
  <c r="I618" i="1"/>
  <c r="I617" i="1" s="1"/>
  <c r="G822" i="1"/>
  <c r="F861" i="1"/>
  <c r="J936" i="1"/>
  <c r="J934" i="1" s="1"/>
  <c r="F934" i="1"/>
  <c r="H252" i="1"/>
  <c r="F252" i="1" s="1"/>
  <c r="F253" i="1"/>
  <c r="J260" i="1"/>
  <c r="J251" i="1" s="1"/>
  <c r="J270" i="1"/>
  <c r="J269" i="1" s="1"/>
  <c r="J268" i="1" s="1"/>
  <c r="J574" i="1"/>
  <c r="J565" i="1" s="1"/>
  <c r="J564" i="1" s="1"/>
  <c r="H705" i="1"/>
  <c r="F705" i="1" s="1"/>
  <c r="F706" i="1"/>
  <c r="F841" i="1"/>
  <c r="G840" i="1"/>
  <c r="F840" i="1" s="1"/>
  <c r="J906" i="1"/>
  <c r="J121" i="1"/>
  <c r="J115" i="1" s="1"/>
  <c r="J110" i="1" s="1"/>
  <c r="J87" i="1" s="1"/>
  <c r="F411" i="1"/>
  <c r="H410" i="1"/>
  <c r="F649" i="1"/>
  <c r="G648" i="1"/>
  <c r="F648" i="1" s="1"/>
  <c r="F753" i="1"/>
  <c r="H752" i="1"/>
  <c r="H751" i="1" s="1"/>
  <c r="F805" i="1"/>
  <c r="H804" i="1"/>
  <c r="H803" i="1" s="1"/>
  <c r="F803" i="1" s="1"/>
  <c r="F487" i="1"/>
  <c r="F486" i="1" s="1"/>
  <c r="G514" i="1"/>
  <c r="G652" i="1"/>
  <c r="G710" i="1"/>
  <c r="F710" i="1" s="1"/>
  <c r="H541" i="1"/>
  <c r="F542" i="1"/>
  <c r="F541" i="1" s="1"/>
  <c r="H215" i="1"/>
  <c r="H214" i="1" s="1"/>
  <c r="F216" i="1"/>
  <c r="J41" i="1"/>
  <c r="J39" i="1" s="1"/>
  <c r="F39" i="1"/>
  <c r="F35" i="1" s="1"/>
  <c r="F34" i="1" s="1"/>
  <c r="G152" i="1"/>
  <c r="F152" i="1" s="1"/>
  <c r="F153" i="1"/>
  <c r="H658" i="1"/>
  <c r="H657" i="1" s="1"/>
  <c r="F662" i="1"/>
  <c r="F208" i="1"/>
  <c r="H207" i="1"/>
  <c r="H206" i="1" s="1"/>
  <c r="F206" i="1" s="1"/>
  <c r="H378" i="1"/>
  <c r="F378" i="1" s="1"/>
  <c r="F379" i="1"/>
  <c r="G672" i="1"/>
  <c r="F672" i="1" s="1"/>
  <c r="F676" i="1"/>
  <c r="F269" i="1"/>
  <c r="G268" i="1"/>
  <c r="F268" i="1" s="1"/>
  <c r="F921" i="1"/>
  <c r="G916" i="1"/>
  <c r="I327" i="1"/>
  <c r="I326" i="1" s="1"/>
  <c r="I309" i="1" s="1"/>
  <c r="F892" i="1"/>
  <c r="G89" i="1"/>
  <c r="G88" i="1" s="1"/>
  <c r="F90" i="1"/>
  <c r="G227" i="1"/>
  <c r="G226" i="1" s="1"/>
  <c r="F231" i="1"/>
  <c r="G196" i="1"/>
  <c r="F196" i="1" s="1"/>
  <c r="F197" i="1"/>
  <c r="F735" i="1"/>
  <c r="G734" i="1"/>
  <c r="G733" i="1" s="1"/>
  <c r="J743" i="1"/>
  <c r="J742" i="1" s="1"/>
  <c r="F891" i="1"/>
  <c r="H906" i="1"/>
  <c r="I51" i="1"/>
  <c r="H66" i="1"/>
  <c r="H65" i="1" s="1"/>
  <c r="F236" i="1"/>
  <c r="H235" i="1"/>
  <c r="H234" i="1" s="1"/>
  <c r="F234" i="1" s="1"/>
  <c r="F614" i="1"/>
  <c r="G613" i="1"/>
  <c r="F613" i="1" s="1"/>
  <c r="J763" i="1"/>
  <c r="J764" i="1"/>
  <c r="H46" i="1"/>
  <c r="H45" i="1" s="1"/>
  <c r="G56" i="1"/>
  <c r="F56" i="1" s="1"/>
  <c r="J56" i="1" s="1"/>
  <c r="F57" i="1"/>
  <c r="J724" i="1"/>
  <c r="J718" i="1" s="1"/>
  <c r="J717" i="1" s="1"/>
  <c r="F846" i="1"/>
  <c r="G845" i="1"/>
  <c r="F845" i="1" s="1"/>
  <c r="J877" i="1"/>
  <c r="J873" i="1" s="1"/>
  <c r="J872" i="1" s="1"/>
  <c r="J897" i="1"/>
  <c r="J896" i="1" s="1"/>
  <c r="F420" i="1"/>
  <c r="G565" i="1"/>
  <c r="G564" i="1" s="1"/>
  <c r="J805" i="1"/>
  <c r="J804" i="1" s="1"/>
  <c r="J803" i="1" s="1"/>
  <c r="F867" i="1"/>
  <c r="H718" i="1"/>
  <c r="H717" i="1" s="1"/>
  <c r="G790" i="1"/>
  <c r="G789" i="1" s="1"/>
  <c r="F31" i="1"/>
  <c r="F30" i="1" s="1"/>
  <c r="F29" i="1" s="1"/>
  <c r="G35" i="1"/>
  <c r="G34" i="1" s="1"/>
  <c r="F178" i="1"/>
  <c r="F248" i="1"/>
  <c r="F449" i="1"/>
  <c r="J833" i="1"/>
  <c r="J831" i="1" s="1"/>
  <c r="J830" i="1" s="1"/>
  <c r="J829" i="1" s="1"/>
  <c r="F107" i="1"/>
  <c r="F148" i="1"/>
  <c r="I184" i="1"/>
  <c r="F221" i="1"/>
  <c r="H227" i="1"/>
  <c r="H226" i="1" s="1"/>
  <c r="F407" i="1"/>
  <c r="J629" i="1"/>
  <c r="F707" i="1"/>
  <c r="I776" i="1"/>
  <c r="I775" i="1" s="1"/>
  <c r="J594" i="1"/>
  <c r="J593" i="1" s="1"/>
  <c r="J592" i="1" s="1"/>
  <c r="I672" i="1"/>
  <c r="I671" i="1" s="1"/>
  <c r="I640" i="1" s="1"/>
  <c r="G756" i="1"/>
  <c r="I822" i="1"/>
  <c r="I821" i="1" s="1"/>
  <c r="I797" i="1" s="1"/>
  <c r="J866" i="1"/>
  <c r="J863" i="1" s="1"/>
  <c r="J862" i="1" s="1"/>
  <c r="J861" i="1" s="1"/>
  <c r="I280" i="1"/>
  <c r="J52" i="1"/>
  <c r="G66" i="1"/>
  <c r="G65" i="1" s="1"/>
  <c r="G521" i="1"/>
  <c r="H534" i="1"/>
  <c r="H528" i="1" s="1"/>
  <c r="F702" i="1"/>
  <c r="H873" i="1"/>
  <c r="H872" i="1" s="1"/>
  <c r="G933" i="1"/>
  <c r="G932" i="1" s="1"/>
  <c r="F932" i="1" s="1"/>
  <c r="H822" i="1"/>
  <c r="H821" i="1" s="1"/>
  <c r="F443" i="1"/>
  <c r="G491" i="1"/>
  <c r="G490" i="1" s="1"/>
  <c r="I604" i="1"/>
  <c r="F375" i="1"/>
  <c r="H20" i="1"/>
  <c r="H19" i="1" s="1"/>
  <c r="F82" i="1"/>
  <c r="H115" i="1"/>
  <c r="H110" i="1" s="1"/>
  <c r="G260" i="1"/>
  <c r="F360" i="1"/>
  <c r="F556" i="1"/>
  <c r="I873" i="1"/>
  <c r="I872" i="1" s="1"/>
  <c r="G897" i="1"/>
  <c r="G896" i="1" s="1"/>
  <c r="G907" i="1"/>
  <c r="F907" i="1" s="1"/>
  <c r="J917" i="1"/>
  <c r="F83" i="1"/>
  <c r="I115" i="1"/>
  <c r="I110" i="1" s="1"/>
  <c r="I87" i="1" s="1"/>
  <c r="F261" i="1"/>
  <c r="F454" i="1"/>
  <c r="J521" i="1"/>
  <c r="J520" i="1" s="1"/>
  <c r="J534" i="1"/>
  <c r="J528" i="1" s="1"/>
  <c r="I551" i="1"/>
  <c r="F574" i="1"/>
  <c r="J624" i="1"/>
  <c r="J618" i="1" s="1"/>
  <c r="J617" i="1" s="1"/>
  <c r="F764" i="1"/>
  <c r="I768" i="1"/>
  <c r="I767" i="1" s="1"/>
  <c r="H830" i="1"/>
  <c r="H897" i="1"/>
  <c r="I933" i="1"/>
  <c r="I932" i="1" s="1"/>
  <c r="I931" i="1" s="1"/>
  <c r="G852" i="1"/>
  <c r="J853" i="1"/>
  <c r="J851" i="1" s="1"/>
  <c r="J328" i="1"/>
  <c r="G327" i="1"/>
  <c r="G326" i="1" s="1"/>
  <c r="I943" i="1"/>
  <c r="G129" i="1"/>
  <c r="F129" i="1" s="1"/>
  <c r="G135" i="1"/>
  <c r="J276" i="1"/>
  <c r="J275" i="1" s="1"/>
  <c r="J277" i="1"/>
  <c r="J942" i="1" s="1"/>
  <c r="F10" i="1"/>
  <c r="G9" i="1"/>
  <c r="G93" i="1"/>
  <c r="F93" i="1" s="1"/>
  <c r="F94" i="1"/>
  <c r="J20" i="1"/>
  <c r="J19" i="1" s="1"/>
  <c r="F46" i="1"/>
  <c r="J46" i="1" s="1"/>
  <c r="J45" i="1" s="1"/>
  <c r="G45" i="1"/>
  <c r="F45" i="1" s="1"/>
  <c r="J440" i="1"/>
  <c r="J439" i="1" s="1"/>
  <c r="J433" i="1" s="1"/>
  <c r="H14" i="1"/>
  <c r="F14" i="1" s="1"/>
  <c r="F15" i="1"/>
  <c r="J15" i="1" s="1"/>
  <c r="J14" i="1" s="1"/>
  <c r="F185" i="1"/>
  <c r="F167" i="1"/>
  <c r="G166" i="1"/>
  <c r="F166" i="1" s="1"/>
  <c r="F98" i="1"/>
  <c r="J227" i="1"/>
  <c r="J226" i="1" s="1"/>
  <c r="J99" i="1"/>
  <c r="J98" i="1" s="1"/>
  <c r="J136" i="1"/>
  <c r="J135" i="1" s="1"/>
  <c r="J236" i="1"/>
  <c r="J235" i="1" s="1"/>
  <c r="J234" i="1" s="1"/>
  <c r="F306" i="1"/>
  <c r="H305" i="1"/>
  <c r="J66" i="1"/>
  <c r="J65" i="1" s="1"/>
  <c r="J79" i="1"/>
  <c r="G177" i="1"/>
  <c r="F215" i="1"/>
  <c r="F222" i="1"/>
  <c r="J314" i="1"/>
  <c r="J312" i="1" s="1"/>
  <c r="J311" i="1" s="1"/>
  <c r="J310" i="1" s="1"/>
  <c r="H448" i="1"/>
  <c r="H447" i="1" s="1"/>
  <c r="H446" i="1" s="1"/>
  <c r="G481" i="1"/>
  <c r="F482" i="1"/>
  <c r="F402" i="1"/>
  <c r="H401" i="1"/>
  <c r="H400" i="1" s="1"/>
  <c r="H679" i="1"/>
  <c r="F679" i="1" s="1"/>
  <c r="F680" i="1"/>
  <c r="F11" i="1"/>
  <c r="F61" i="1"/>
  <c r="F89" i="1"/>
  <c r="J299" i="1"/>
  <c r="G453" i="1"/>
  <c r="F547" i="1"/>
  <c r="G546" i="1"/>
  <c r="F546" i="1" s="1"/>
  <c r="F448" i="1"/>
  <c r="G447" i="1"/>
  <c r="F26" i="1"/>
  <c r="F168" i="1"/>
  <c r="F242" i="1"/>
  <c r="H241" i="1"/>
  <c r="H260" i="1"/>
  <c r="H251" i="1" s="1"/>
  <c r="F323" i="1"/>
  <c r="H322" i="1"/>
  <c r="H391" i="1"/>
  <c r="J427" i="1"/>
  <c r="G458" i="1"/>
  <c r="F459" i="1"/>
  <c r="G592" i="1"/>
  <c r="F606" i="1"/>
  <c r="H605" i="1"/>
  <c r="H756" i="1"/>
  <c r="F757" i="1"/>
  <c r="F772" i="1"/>
  <c r="H768" i="1"/>
  <c r="H767" i="1" s="1"/>
  <c r="J817" i="1"/>
  <c r="J816" i="1" s="1"/>
  <c r="J815" i="1" s="1"/>
  <c r="F106" i="1"/>
  <c r="J131" i="1"/>
  <c r="J130" i="1" s="1"/>
  <c r="J129" i="1" s="1"/>
  <c r="F163" i="1"/>
  <c r="H162" i="1"/>
  <c r="F223" i="1"/>
  <c r="F298" i="1"/>
  <c r="J298" i="1" s="1"/>
  <c r="J297" i="1" s="1"/>
  <c r="J280" i="1" s="1"/>
  <c r="H297" i="1"/>
  <c r="F297" i="1" s="1"/>
  <c r="F317" i="1"/>
  <c r="G316" i="1"/>
  <c r="J469" i="1"/>
  <c r="J468" i="1" s="1"/>
  <c r="J467" i="1" s="1"/>
  <c r="J446" i="1" s="1"/>
  <c r="G751" i="1"/>
  <c r="J491" i="1"/>
  <c r="J507" i="1"/>
  <c r="J505" i="1" s="1"/>
  <c r="J504" i="1" s="1"/>
  <c r="F505" i="1"/>
  <c r="F504" i="1" s="1"/>
  <c r="F102" i="1"/>
  <c r="F203" i="1"/>
  <c r="G202" i="1"/>
  <c r="G214" i="1"/>
  <c r="G287" i="1"/>
  <c r="G346" i="1"/>
  <c r="F346" i="1" s="1"/>
  <c r="G358" i="1"/>
  <c r="H364" i="1"/>
  <c r="F439" i="1"/>
  <c r="F192" i="1"/>
  <c r="H191" i="1"/>
  <c r="H190" i="1" s="1"/>
  <c r="F190" i="1" s="1"/>
  <c r="J384" i="1"/>
  <c r="J383" i="1" s="1"/>
  <c r="J382" i="1" s="1"/>
  <c r="H694" i="1"/>
  <c r="I35" i="1"/>
  <c r="I34" i="1" s="1"/>
  <c r="I8" i="1" s="1"/>
  <c r="F53" i="1"/>
  <c r="J53" i="1" s="1"/>
  <c r="I942" i="1"/>
  <c r="F112" i="1"/>
  <c r="F118" i="1"/>
  <c r="J317" i="1"/>
  <c r="J316" i="1" s="1"/>
  <c r="J315" i="1" s="1"/>
  <c r="J340" i="1"/>
  <c r="J338" i="1" s="1"/>
  <c r="H359" i="1"/>
  <c r="H358" i="1" s="1"/>
  <c r="H406" i="1"/>
  <c r="F530" i="1"/>
  <c r="F529" i="1" s="1"/>
  <c r="J735" i="1"/>
  <c r="J734" i="1" s="1"/>
  <c r="J733" i="1" s="1"/>
  <c r="J373" i="1"/>
  <c r="F600" i="1"/>
  <c r="G599" i="1"/>
  <c r="F695" i="1"/>
  <c r="G694" i="1"/>
  <c r="F111" i="1"/>
  <c r="G115" i="1"/>
  <c r="F370" i="1"/>
  <c r="H369" i="1"/>
  <c r="H565" i="1"/>
  <c r="H564" i="1" s="1"/>
  <c r="G20" i="1"/>
  <c r="J44" i="1"/>
  <c r="J42" i="1" s="1"/>
  <c r="F84" i="1"/>
  <c r="F126" i="1"/>
  <c r="F142" i="1"/>
  <c r="H136" i="1"/>
  <c r="H135" i="1" s="1"/>
  <c r="G147" i="1"/>
  <c r="F186" i="1"/>
  <c r="F256" i="1"/>
  <c r="G251" i="1"/>
  <c r="G282" i="1"/>
  <c r="F294" i="1"/>
  <c r="G293" i="1"/>
  <c r="I351" i="1"/>
  <c r="J411" i="1"/>
  <c r="J410" i="1" s="1"/>
  <c r="J405" i="1" s="1"/>
  <c r="G463" i="1"/>
  <c r="G551" i="1"/>
  <c r="F610" i="1"/>
  <c r="H609" i="1"/>
  <c r="F609" i="1" s="1"/>
  <c r="F747" i="1"/>
  <c r="G743" i="1"/>
  <c r="J208" i="1"/>
  <c r="J207" i="1" s="1"/>
  <c r="J206" i="1" s="1"/>
  <c r="F247" i="1"/>
  <c r="F246" i="1" s="1"/>
  <c r="G246" i="1"/>
  <c r="H327" i="1"/>
  <c r="H326" i="1" s="1"/>
  <c r="F348" i="1"/>
  <c r="I433" i="1"/>
  <c r="F588" i="1"/>
  <c r="G579" i="1"/>
  <c r="G618" i="1"/>
  <c r="G851" i="1"/>
  <c r="J341" i="1"/>
  <c r="G474" i="1"/>
  <c r="F474" i="1" s="1"/>
  <c r="F497" i="1"/>
  <c r="H491" i="1"/>
  <c r="H490" i="1" s="1"/>
  <c r="F510" i="1"/>
  <c r="G509" i="1"/>
  <c r="F509" i="1" s="1"/>
  <c r="J711" i="1"/>
  <c r="J710" i="1" s="1"/>
  <c r="F354" i="1"/>
  <c r="H353" i="1"/>
  <c r="H352" i="1" s="1"/>
  <c r="F352" i="1" s="1"/>
  <c r="F374" i="1"/>
  <c r="G373" i="1"/>
  <c r="F427" i="1"/>
  <c r="I479" i="1"/>
  <c r="G486" i="1"/>
  <c r="G485" i="1" s="1"/>
  <c r="F485" i="1" s="1"/>
  <c r="J696" i="1"/>
  <c r="J695" i="1" s="1"/>
  <c r="J694" i="1" s="1"/>
  <c r="G718" i="1"/>
  <c r="F721" i="1"/>
  <c r="J776" i="1"/>
  <c r="J775" i="1" s="1"/>
  <c r="F810" i="1"/>
  <c r="F809" i="1" s="1"/>
  <c r="G809" i="1"/>
  <c r="J871" i="1"/>
  <c r="J869" i="1" s="1"/>
  <c r="J868" i="1" s="1"/>
  <c r="J867" i="1" s="1"/>
  <c r="F869" i="1"/>
  <c r="F868" i="1" s="1"/>
  <c r="I834" i="1"/>
  <c r="G396" i="1"/>
  <c r="F397" i="1"/>
  <c r="G400" i="1"/>
  <c r="F436" i="1"/>
  <c r="G435" i="1"/>
  <c r="F535" i="1"/>
  <c r="G534" i="1"/>
  <c r="F730" i="1"/>
  <c r="G729" i="1"/>
  <c r="F777" i="1"/>
  <c r="G776" i="1"/>
  <c r="F790" i="1"/>
  <c r="F659" i="1"/>
  <c r="G658" i="1"/>
  <c r="J667" i="1"/>
  <c r="J666" i="1" s="1"/>
  <c r="J665" i="1" s="1"/>
  <c r="F571" i="1"/>
  <c r="H579" i="1"/>
  <c r="H578" i="1" s="1"/>
  <c r="F691" i="1"/>
  <c r="G690" i="1"/>
  <c r="F690" i="1" s="1"/>
  <c r="F560" i="1"/>
  <c r="H685" i="1"/>
  <c r="F739" i="1"/>
  <c r="F811" i="1"/>
  <c r="F874" i="1"/>
  <c r="F890" i="1"/>
  <c r="F898" i="1"/>
  <c r="F637" i="1"/>
  <c r="G636" i="1"/>
  <c r="F667" i="1"/>
  <c r="G666" i="1"/>
  <c r="F769" i="1"/>
  <c r="G768" i="1"/>
  <c r="G767" i="1" s="1"/>
  <c r="J790" i="1"/>
  <c r="J789" i="1" s="1"/>
  <c r="F911" i="1"/>
  <c r="J551" i="1"/>
  <c r="F687" i="1"/>
  <c r="G686" i="1"/>
  <c r="F800" i="1"/>
  <c r="G799" i="1"/>
  <c r="G419" i="1"/>
  <c r="F440" i="1"/>
  <c r="J545" i="1"/>
  <c r="J543" i="1" s="1"/>
  <c r="J542" i="1" s="1"/>
  <c r="J541" i="1" s="1"/>
  <c r="F561" i="1"/>
  <c r="F817" i="1"/>
  <c r="F816" i="1" s="1"/>
  <c r="F815" i="1" s="1"/>
  <c r="G816" i="1"/>
  <c r="G815" i="1" s="1"/>
  <c r="F928" i="1"/>
  <c r="G927" i="1"/>
  <c r="F836" i="1"/>
  <c r="F887" i="1"/>
  <c r="F701" i="1"/>
  <c r="F794" i="1"/>
  <c r="J184" i="1" l="1"/>
  <c r="F897" i="1"/>
  <c r="F872" i="1"/>
  <c r="I881" i="1"/>
  <c r="F756" i="1"/>
  <c r="I750" i="1"/>
  <c r="I684" i="1"/>
  <c r="I941" i="1" s="1"/>
  <c r="F789" i="1"/>
  <c r="F172" i="1"/>
  <c r="F652" i="1"/>
  <c r="H87" i="1"/>
  <c r="H479" i="1"/>
  <c r="J640" i="1"/>
  <c r="F401" i="1"/>
  <c r="F400" i="1" s="1"/>
  <c r="J750" i="1"/>
  <c r="J591" i="1"/>
  <c r="H896" i="1"/>
  <c r="H881" i="1" s="1"/>
  <c r="F653" i="1"/>
  <c r="F515" i="1"/>
  <c r="G467" i="1"/>
  <c r="F467" i="1" s="1"/>
  <c r="F564" i="1"/>
  <c r="H834" i="1"/>
  <c r="F383" i="1"/>
  <c r="J916" i="1"/>
  <c r="J915" i="1" s="1"/>
  <c r="J881" i="1" s="1"/>
  <c r="H618" i="1"/>
  <c r="H617" i="1" s="1"/>
  <c r="F514" i="1"/>
  <c r="F191" i="1"/>
  <c r="I591" i="1"/>
  <c r="J797" i="1"/>
  <c r="G906" i="1"/>
  <c r="F906" i="1" s="1"/>
  <c r="I519" i="1"/>
  <c r="I50" i="1"/>
  <c r="G671" i="1"/>
  <c r="F671" i="1" s="1"/>
  <c r="F260" i="1"/>
  <c r="G275" i="1"/>
  <c r="F275" i="1" s="1"/>
  <c r="F276" i="1"/>
  <c r="F942" i="1"/>
  <c r="F410" i="1"/>
  <c r="F551" i="1"/>
  <c r="H373" i="1"/>
  <c r="F135" i="1"/>
  <c r="F136" i="1"/>
  <c r="J419" i="1"/>
  <c r="J418" i="1" s="1"/>
  <c r="J389" i="1" s="1"/>
  <c r="F235" i="1"/>
  <c r="F353" i="1"/>
  <c r="J35" i="1"/>
  <c r="J34" i="1" s="1"/>
  <c r="J8" i="1" s="1"/>
  <c r="F227" i="1"/>
  <c r="F896" i="1"/>
  <c r="F733" i="1"/>
  <c r="F804" i="1"/>
  <c r="F565" i="1"/>
  <c r="F534" i="1"/>
  <c r="F373" i="1"/>
  <c r="F552" i="1"/>
  <c r="F251" i="1"/>
  <c r="F207" i="1"/>
  <c r="G931" i="1"/>
  <c r="F931" i="1" s="1"/>
  <c r="G882" i="1"/>
  <c r="F882" i="1" s="1"/>
  <c r="F65" i="1"/>
  <c r="H519" i="1"/>
  <c r="F933" i="1"/>
  <c r="F943" i="1"/>
  <c r="F751" i="1"/>
  <c r="H640" i="1"/>
  <c r="G51" i="1"/>
  <c r="F593" i="1"/>
  <c r="G528" i="1"/>
  <c r="F528" i="1" s="1"/>
  <c r="F916" i="1"/>
  <c r="G915" i="1"/>
  <c r="F915" i="1" s="1"/>
  <c r="G520" i="1"/>
  <c r="F520" i="1" s="1"/>
  <c r="F521" i="1"/>
  <c r="G641" i="1"/>
  <c r="F641" i="1" s="1"/>
  <c r="H156" i="1"/>
  <c r="F156" i="1" s="1"/>
  <c r="F157" i="1"/>
  <c r="J490" i="1"/>
  <c r="J479" i="1" s="1"/>
  <c r="F115" i="1"/>
  <c r="F752" i="1"/>
  <c r="G151" i="1"/>
  <c r="F151" i="1" s="1"/>
  <c r="G110" i="1"/>
  <c r="F110" i="1" s="1"/>
  <c r="F734" i="1"/>
  <c r="F873" i="1"/>
  <c r="F214" i="1"/>
  <c r="G830" i="1"/>
  <c r="G829" i="1" s="1"/>
  <c r="H829" i="1"/>
  <c r="H797" i="1" s="1"/>
  <c r="F78" i="1"/>
  <c r="J78" i="1" s="1"/>
  <c r="G77" i="1"/>
  <c r="F77" i="1" s="1"/>
  <c r="J77" i="1" s="1"/>
  <c r="F822" i="1"/>
  <c r="G821" i="1"/>
  <c r="F821" i="1" s="1"/>
  <c r="G604" i="1"/>
  <c r="J519" i="1"/>
  <c r="F66" i="1"/>
  <c r="J351" i="1"/>
  <c r="J834" i="1"/>
  <c r="J327" i="1"/>
  <c r="J326" i="1" s="1"/>
  <c r="J309" i="1" s="1"/>
  <c r="F327" i="1"/>
  <c r="J943" i="1"/>
  <c r="F293" i="1"/>
  <c r="G292" i="1"/>
  <c r="F292" i="1" s="1"/>
  <c r="F592" i="1"/>
  <c r="G480" i="1"/>
  <c r="F481" i="1"/>
  <c r="H8" i="1"/>
  <c r="H161" i="1"/>
  <c r="F162" i="1"/>
  <c r="G617" i="1"/>
  <c r="F618" i="1"/>
  <c r="F686" i="1"/>
  <c r="G685" i="1"/>
  <c r="F685" i="1" s="1"/>
  <c r="F579" i="1"/>
  <c r="G578" i="1"/>
  <c r="F578" i="1" s="1"/>
  <c r="F447" i="1"/>
  <c r="F799" i="1"/>
  <c r="G798" i="1"/>
  <c r="F798" i="1" s="1"/>
  <c r="F287" i="1"/>
  <c r="G286" i="1"/>
  <c r="F286" i="1" s="1"/>
  <c r="F636" i="1"/>
  <c r="G635" i="1"/>
  <c r="F635" i="1" s="1"/>
  <c r="G775" i="1"/>
  <c r="F775" i="1" s="1"/>
  <c r="F776" i="1"/>
  <c r="F396" i="1"/>
  <c r="G395" i="1"/>
  <c r="G281" i="1"/>
  <c r="F282" i="1"/>
  <c r="F20" i="1"/>
  <c r="G19" i="1"/>
  <c r="F19" i="1" s="1"/>
  <c r="F599" i="1"/>
  <c r="G598" i="1"/>
  <c r="F598" i="1" s="1"/>
  <c r="F202" i="1"/>
  <c r="G201" i="1"/>
  <c r="F458" i="1"/>
  <c r="G457" i="1"/>
  <c r="F457" i="1" s="1"/>
  <c r="F729" i="1"/>
  <c r="G728" i="1"/>
  <c r="F728" i="1" s="1"/>
  <c r="F88" i="1"/>
  <c r="F316" i="1"/>
  <c r="G315" i="1"/>
  <c r="F315" i="1" s="1"/>
  <c r="G665" i="1"/>
  <c r="F665" i="1" s="1"/>
  <c r="F666" i="1"/>
  <c r="F694" i="1"/>
  <c r="H390" i="1"/>
  <c r="F390" i="1" s="1"/>
  <c r="F391" i="1"/>
  <c r="J220" i="1"/>
  <c r="F491" i="1"/>
  <c r="G146" i="1"/>
  <c r="F147" i="1"/>
  <c r="H321" i="1"/>
  <c r="F321" i="1" s="1"/>
  <c r="F322" i="1"/>
  <c r="G418" i="1"/>
  <c r="F418" i="1" s="1"/>
  <c r="F419" i="1"/>
  <c r="F490" i="1"/>
  <c r="F369" i="1"/>
  <c r="H368" i="1"/>
  <c r="F743" i="1"/>
  <c r="G742" i="1"/>
  <c r="F742" i="1" s="1"/>
  <c r="F177" i="1"/>
  <c r="G176" i="1"/>
  <c r="F176" i="1" s="1"/>
  <c r="F326" i="1"/>
  <c r="F851" i="1"/>
  <c r="G834" i="1"/>
  <c r="F463" i="1"/>
  <c r="G462" i="1"/>
  <c r="F462" i="1" s="1"/>
  <c r="F406" i="1"/>
  <c r="H405" i="1"/>
  <c r="H684" i="1"/>
  <c r="F364" i="1"/>
  <c r="H363" i="1"/>
  <c r="F363" i="1" s="1"/>
  <c r="H750" i="1"/>
  <c r="G452" i="1"/>
  <c r="F452" i="1" s="1"/>
  <c r="F453" i="1"/>
  <c r="F305" i="1"/>
  <c r="H304" i="1"/>
  <c r="H184" i="1"/>
  <c r="F435" i="1"/>
  <c r="G434" i="1"/>
  <c r="G717" i="1"/>
  <c r="F717" i="1" s="1"/>
  <c r="F718" i="1"/>
  <c r="F358" i="1"/>
  <c r="F241" i="1"/>
  <c r="H240" i="1"/>
  <c r="F927" i="1"/>
  <c r="G926" i="1"/>
  <c r="F9" i="1"/>
  <c r="F767" i="1"/>
  <c r="F768" i="1"/>
  <c r="F658" i="1"/>
  <c r="G657" i="1"/>
  <c r="J684" i="1"/>
  <c r="G351" i="1"/>
  <c r="F382" i="1"/>
  <c r="F359" i="1"/>
  <c r="F605" i="1"/>
  <c r="H604" i="1"/>
  <c r="F226" i="1"/>
  <c r="F617" i="1" l="1"/>
  <c r="F834" i="1"/>
  <c r="H389" i="1"/>
  <c r="G220" i="1"/>
  <c r="G519" i="1"/>
  <c r="F519" i="1" s="1"/>
  <c r="F829" i="1"/>
  <c r="F405" i="1"/>
  <c r="F51" i="1"/>
  <c r="J51" i="1" s="1"/>
  <c r="J50" i="1" s="1"/>
  <c r="G50" i="1"/>
  <c r="F50" i="1" s="1"/>
  <c r="G87" i="1"/>
  <c r="F87" i="1" s="1"/>
  <c r="J941" i="1"/>
  <c r="F240" i="1"/>
  <c r="H220" i="1"/>
  <c r="F161" i="1"/>
  <c r="H145" i="1"/>
  <c r="H309" i="1"/>
  <c r="G446" i="1"/>
  <c r="F446" i="1" s="1"/>
  <c r="G433" i="1"/>
  <c r="F433" i="1" s="1"/>
  <c r="F434" i="1"/>
  <c r="F368" i="1"/>
  <c r="H351" i="1"/>
  <c r="F351" i="1" s="1"/>
  <c r="G797" i="1"/>
  <c r="F797" i="1" s="1"/>
  <c r="F304" i="1"/>
  <c r="H280" i="1"/>
  <c r="F657" i="1"/>
  <c r="G640" i="1"/>
  <c r="F640" i="1" s="1"/>
  <c r="G479" i="1"/>
  <c r="F479" i="1" s="1"/>
  <c r="F480" i="1"/>
  <c r="G591" i="1"/>
  <c r="F395" i="1"/>
  <c r="G389" i="1"/>
  <c r="F389" i="1" s="1"/>
  <c r="G8" i="1"/>
  <c r="G145" i="1"/>
  <c r="F146" i="1"/>
  <c r="G280" i="1"/>
  <c r="F281" i="1"/>
  <c r="G684" i="1"/>
  <c r="F684" i="1" s="1"/>
  <c r="F201" i="1"/>
  <c r="G184" i="1"/>
  <c r="F184" i="1" s="1"/>
  <c r="G750" i="1"/>
  <c r="F750" i="1" s="1"/>
  <c r="F604" i="1"/>
  <c r="H591" i="1"/>
  <c r="F926" i="1"/>
  <c r="G881" i="1"/>
  <c r="F881" i="1" s="1"/>
  <c r="G309" i="1"/>
  <c r="H941" i="1" l="1"/>
  <c r="H942" i="1" s="1"/>
  <c r="F145" i="1"/>
  <c r="F220" i="1"/>
  <c r="F591" i="1"/>
  <c r="G941" i="1"/>
  <c r="G943" i="1" s="1"/>
  <c r="F8" i="1"/>
  <c r="F309" i="1"/>
  <c r="F280" i="1"/>
  <c r="F9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r_klos</author>
  </authors>
  <commentList>
    <comment ref="A433" authorId="0" shapeId="0" xr:uid="{0470FB0C-5124-4BF3-BF99-72AC01740AD1}">
      <text>
        <r>
          <rPr>
            <b/>
            <sz val="9"/>
            <color indexed="81"/>
            <rFont val="Tahoma"/>
            <family val="2"/>
            <charset val="238"/>
          </rPr>
          <t>r_klos: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<sst xmlns="http://schemas.openxmlformats.org/spreadsheetml/2006/main" count="1335" uniqueCount="351">
  <si>
    <t>w sprawie zmiany budżetu Gminy Raszyn na rok 2024</t>
  </si>
  <si>
    <t>Plan wydatków na przedsięwzięcia realizowane w ramach Funduszu Sołeckiego na rok 2024</t>
  </si>
  <si>
    <t>UWAGA!! Wydatki bieżace i majatkowe są ukryte !! Plan liczy się z sum wb+wm</t>
  </si>
  <si>
    <t>zmieniając plan poczatkowy należy zmienic w odpowiedniej kolumnie wydatki bieżące lub majatkowe</t>
  </si>
  <si>
    <t>Lp.</t>
  </si>
  <si>
    <t xml:space="preserve">Dział </t>
  </si>
  <si>
    <t xml:space="preserve">Rozdział </t>
  </si>
  <si>
    <t>§</t>
  </si>
  <si>
    <t xml:space="preserve">Nazwa przedsięwzięcia </t>
  </si>
  <si>
    <t xml:space="preserve">Plan </t>
  </si>
  <si>
    <t xml:space="preserve">Wydatki bieżące </t>
  </si>
  <si>
    <t>Wydatki majątkowe</t>
  </si>
  <si>
    <t>Zmiana</t>
  </si>
  <si>
    <t>Plan po zmianach</t>
  </si>
  <si>
    <t xml:space="preserve">SOŁECTWO DAWIDY </t>
  </si>
  <si>
    <t>BEZPIECZEŃSTWO PUBLICZNE I OCHRONA PRZECIWPOŻAROWA</t>
  </si>
  <si>
    <t>75412</t>
  </si>
  <si>
    <t>Ochotnicze straże pożarne</t>
  </si>
  <si>
    <t>Zakup materiałów i wyposażenia</t>
  </si>
  <si>
    <t>w tym:</t>
  </si>
  <si>
    <t>Dofinansowanie dla OSP Dawidy na zakup sprzętu i wyposażenia</t>
  </si>
  <si>
    <t>801</t>
  </si>
  <si>
    <t xml:space="preserve">OŚWIATA I WYCHOWANIE </t>
  </si>
  <si>
    <t>80195</t>
  </si>
  <si>
    <t>Pozostała działalność</t>
  </si>
  <si>
    <t>Zakup zabawek  dla Bajkowego Przedszkola w Ładach</t>
  </si>
  <si>
    <t>851</t>
  </si>
  <si>
    <t>OCHRONA ZDROWIA</t>
  </si>
  <si>
    <t>85195</t>
  </si>
  <si>
    <t>Składki na ubezpieczenia społeczne</t>
  </si>
  <si>
    <t xml:space="preserve">Składki na Fundusz Pracy </t>
  </si>
  <si>
    <t>Wynagrodzenia bezosobowe</t>
  </si>
  <si>
    <t xml:space="preserve">Ćwiczenia "Zdrowy kręgosłup" dla mieszkańców </t>
  </si>
  <si>
    <t xml:space="preserve">Zakup materiałów i wyposażenia </t>
  </si>
  <si>
    <t>Zakup sprzetu i akcesoriów sportowych dla mieszkańców na ćwiczenia zdrowy kręgosłup</t>
  </si>
  <si>
    <t>900</t>
  </si>
  <si>
    <t>GOSPODARKA KOMUNALNA I OCHRONA ŚRODOWISKA</t>
  </si>
  <si>
    <t>90095</t>
  </si>
  <si>
    <t>Zakup usług pozostałych</t>
  </si>
  <si>
    <t xml:space="preserve">Organizacja EKO-PIKNIKU w Falentach </t>
  </si>
  <si>
    <t>921</t>
  </si>
  <si>
    <t>KULTURA I OCHRONA DZIEDZICTWA NARODOWEGO</t>
  </si>
  <si>
    <t>92195</t>
  </si>
  <si>
    <t xml:space="preserve">Zorganizowanie Mikołajek dla dzieci z Sołectwa Dawidy </t>
  </si>
  <si>
    <t>Zakup środków żywności</t>
  </si>
  <si>
    <t>926</t>
  </si>
  <si>
    <t>KULTURA FIZYCZNA I SPORT</t>
  </si>
  <si>
    <t>92695</t>
  </si>
  <si>
    <t xml:space="preserve">Zakup strojów i sprzętu sportowego dla dzieci biorących udział w zawodach i ćwiczeniach </t>
  </si>
  <si>
    <t>SOŁECTWO DAWIDY BANKOWE</t>
  </si>
  <si>
    <t>TRANSPORT I ŁĄCZNOŚĆ</t>
  </si>
  <si>
    <t>Drogi publiczne gminne</t>
  </si>
  <si>
    <t>Zakup usług remontowych</t>
  </si>
  <si>
    <t>Bieżące utrzymanie dróg</t>
  </si>
  <si>
    <t>Funkcjonowanie przystanków komunikacyjnych</t>
  </si>
  <si>
    <t>Wydatki na zakupy inwestycyjne jednostek budżetowych</t>
  </si>
  <si>
    <t>Zakup nowoczesnej wiaty przystankowej na teren wsi Dawidy Bankowe w rejonie ulicy Starzyńskiego</t>
  </si>
  <si>
    <t>Zakup pomocy dydaktycznych</t>
  </si>
  <si>
    <t xml:space="preserve">Zakup pomocy dydaktycznych dla Bajkowego Przedszkola w ZSP Łady </t>
  </si>
  <si>
    <t>Zakup materialów i wyposażenia</t>
  </si>
  <si>
    <t>Dofinansowanie organizacji imprez kulturalnych/integracyjnych organizowanych dla mieszkańców wsi Dawidy Bankowe</t>
  </si>
  <si>
    <t>Zakup materiałów i akcesoriów dla Koła Seniora w Jaworowej</t>
  </si>
  <si>
    <t xml:space="preserve">Zakup usług pozostałych </t>
  </si>
  <si>
    <t>90015</t>
  </si>
  <si>
    <t>Oświetlenie ulic, placów i dróg</t>
  </si>
  <si>
    <t>Wydatki inwestycyjne jednostek budżetowych</t>
  </si>
  <si>
    <t>Wykonanie dokumentacji projektowej odcinka oświetlenia ulicy Tulipanowy Zakątek</t>
  </si>
  <si>
    <t>Organizacja memoriału szachowego im. Andrzeja Radziewicza w ZSP w Ładach</t>
  </si>
  <si>
    <t xml:space="preserve">SOŁECTWO FALENTY </t>
  </si>
  <si>
    <t>Dofinansowanie zakupów OSP Falenty (zakup sprzętu i wyposażenia)</t>
  </si>
  <si>
    <t>Dofinansowanie zakupu klimatyzacji dla SP Sękocin</t>
  </si>
  <si>
    <t>Wspieranie aktywności fizycznej-  profilaktyka prozdrowotna dla Klubu Seniora "Brzoza"</t>
  </si>
  <si>
    <t>EDUKACYJNA OPIEKA WYCHOWAWCZA</t>
  </si>
  <si>
    <t>85495</t>
  </si>
  <si>
    <t>Dofinansowanie warsztatów dla dzieci i młodzieży  w Falentach</t>
  </si>
  <si>
    <t>90003</t>
  </si>
  <si>
    <t>Oczyszczanie miast i wsi</t>
  </si>
  <si>
    <t>Dofinansowanie wynajęcia toalety na plac zabaw</t>
  </si>
  <si>
    <t>90004</t>
  </si>
  <si>
    <t xml:space="preserve">Utrzymanie zieleni w miastach i gminach </t>
  </si>
  <si>
    <t xml:space="preserve">Dofinansowanie zagospodarowania skwerów zielonych </t>
  </si>
  <si>
    <t>Zakup zieleni do zagospodarowania skwerów</t>
  </si>
  <si>
    <t>Konserwacja sprzętu koszącego - zakup części wymiennych</t>
  </si>
  <si>
    <t>Dofinansowanie EKO- PIKNIKU  (zakup ulotek, plakatów i banerów)</t>
  </si>
  <si>
    <t>Dofinansowanie usługi transportowek dla KS Brzoza- wspieranie aktywności</t>
  </si>
  <si>
    <t>Dofinansowanie szkoleń dla KGW "Urzekające" w Falentach</t>
  </si>
  <si>
    <t>Dofinansowanie dzialalności boiska (umowa zlecenie)</t>
  </si>
  <si>
    <t>Dofinansowanie wyposażenia placu zabaw- zakup stołu</t>
  </si>
  <si>
    <t>SOŁECTWO FALENTY DUŻE</t>
  </si>
  <si>
    <t>60016</t>
  </si>
  <si>
    <t>Zimowe utrzymanie dróg gminnych (ul. Róży, Zamkowa i Owocowa)</t>
  </si>
  <si>
    <t>750</t>
  </si>
  <si>
    <t xml:space="preserve">ADMINISTRACJA PUBLICZNA </t>
  </si>
  <si>
    <t>75075</t>
  </si>
  <si>
    <t>Promocja jednostek samorządu terytorialnego</t>
  </si>
  <si>
    <t>Montaż i demontaż ozdób świątecznych Bożonarodzeniowych na słypy elektryczne w ul. Źródlanej i Zamkowej</t>
  </si>
  <si>
    <t xml:space="preserve">Doposażenie jednostki OSP Falenty na wyposażenie w niezbędny sprzęt </t>
  </si>
  <si>
    <t>Dofinansowanie wyposażenia sal przedszkolnych dla Przedszkola w Falentach.</t>
  </si>
  <si>
    <t>854</t>
  </si>
  <si>
    <t>Wycieczka dla dzieci z okazji Dnia Dziecka - w tym usługa transportowa i atrakcje</t>
  </si>
  <si>
    <t xml:space="preserve">Zakup tablic informacyjnych o "Sprzątaniu po zwierzętach"  w ilości 10 szt. </t>
  </si>
  <si>
    <t>Dofinansowanie zespołu wokalnego "Fal-Canto" na zakup strojów i akcesoriów</t>
  </si>
  <si>
    <t xml:space="preserve">Organizacja i obsługa szkolenia wyjazdowego dla mieszkańców - "Poznajemy historię ziemi kieleckiej" </t>
  </si>
  <si>
    <t>SOŁECTWO FALENTY NOWE</t>
  </si>
  <si>
    <t>Zakup oświetlenia świątecznego ulic</t>
  </si>
  <si>
    <t>Dofinansowanie działalności OSP Raszyn - zakup sprzętu i wyposażenia</t>
  </si>
  <si>
    <t>Dofinansowanie działalności OSP Falenty - zakup sprzętu i wyposażenia</t>
  </si>
  <si>
    <t xml:space="preserve">Wyjazd integracyjno -edukacyjny dla dzieci z sołectwa Falenty Nowe </t>
  </si>
  <si>
    <t>Dofinansowanie wyjazdu szkoleniowego o tematyce: produkacja żywności ekologicznej oraz ekologiczne ogrzewanie pomieszczeń</t>
  </si>
  <si>
    <t>Dofinansowanie działalności Koła Gospodyń Wiejskich "Urzekające Falenty" - usługi szkoleniowe</t>
  </si>
  <si>
    <t>KOŁO SENIORA BRZOZA - usługi transportowe</t>
  </si>
  <si>
    <t>Dofinansowanie działalności Koła Gospodyń Wiejskich SQŁAD - organizacja pikników</t>
  </si>
  <si>
    <t>Dofinansowanie zakupu biletów do teatru dla mieszkańców Falent Nowych</t>
  </si>
  <si>
    <t>Zakup urządzeń zabawowych na plac zabaw w Falentach</t>
  </si>
  <si>
    <t>Dofinansowanie zakupu strojów i sprzętu sportowego dla dzieci i młodzieży biorących udział w zawodach i ćwiczeniach</t>
  </si>
  <si>
    <t xml:space="preserve">SOŁECTWO JANKI </t>
  </si>
  <si>
    <t>600</t>
  </si>
  <si>
    <t>60014</t>
  </si>
  <si>
    <t>Drogi publiczne powiatowe</t>
  </si>
  <si>
    <t>Projekt i budowa chodnika przy al. Mszczonowskiej od posesji nr 14 do ronda pod wiaduktem Centrum Janki</t>
  </si>
  <si>
    <t>75095</t>
  </si>
  <si>
    <t>Wykonanie i zakup tablicy informacyjnej</t>
  </si>
  <si>
    <t>Wynajmem sali na zebrania wiejskie w 2024</t>
  </si>
  <si>
    <t>Zakup sprzętu dla OSP Falenty</t>
  </si>
  <si>
    <t>Zakup sprzętu dla OSP Raszyn</t>
  </si>
  <si>
    <t>Zakup sprzętu celem poprawy nauki dla SP Sękocin</t>
  </si>
  <si>
    <t>Na zakup sprzętu muzycznego dla Przedszkola w Sękocinie</t>
  </si>
  <si>
    <t xml:space="preserve">Dofinansowanie wyjazdu dla dzieci z opiekunami "Zabawa i nauka dla Ciebie i Twojego dziecka" </t>
  </si>
  <si>
    <t>Wynajem i serwis toalety na plac zabaw</t>
  </si>
  <si>
    <t>90005</t>
  </si>
  <si>
    <t>Ochrona powietrza atmosferycznego i klimatu</t>
  </si>
  <si>
    <t>Warsztaty szkoleniowo dydaktyczne z zakresu wykorzystywnaia altrrnatywnych metod ogrzewania gospodarstw domowych dla ochrony środowiska</t>
  </si>
  <si>
    <t>zakup paliwa do pompy szlamowej</t>
  </si>
  <si>
    <t>Dofinansowanie pikniku SKO Falenty</t>
  </si>
  <si>
    <t>usługi serwisowe pompy szlamowej</t>
  </si>
  <si>
    <t>Dofinansowanie jednodniowego szkolenia dla dorosłych w ramach akcji "Z kulturą na TY"</t>
  </si>
  <si>
    <t>Organizacja pikniku "WIANKI 2024"</t>
  </si>
  <si>
    <t>Zakup biletów do teatru dla mieszkańców sołectwa</t>
  </si>
  <si>
    <t>Poprawa infrastruktury placu zabaw w przy ulicy Falenckiej</t>
  </si>
  <si>
    <t>SOŁECTWO JAWOROWA I</t>
  </si>
  <si>
    <t>Montaż i demontaż dekoracji świątecznych nasłupowych</t>
  </si>
  <si>
    <t>754</t>
  </si>
  <si>
    <t xml:space="preserve">Zakup sprzętu i wyposażenia strażnicy OSP w Falentach </t>
  </si>
  <si>
    <t>OSP Raszyn- modernizacja łączności na cyfrowo-analogową oraz wymiana sygnalizatorów bezruchu</t>
  </si>
  <si>
    <t>Zakup pomocy dydaktycznych dla Bajkowego Przedszkola w Ładach</t>
  </si>
  <si>
    <t>Zakup usług transportowych - Koło Gospodyń Wiejskich w Jaworowej</t>
  </si>
  <si>
    <t>Zakup usług transportowych - Klub Seniora "Pod Jaworem" w Jaworowej</t>
  </si>
  <si>
    <t>Zorganizowanie pikniku dla dzieci z okazji powitania lata</t>
  </si>
  <si>
    <t>Zakup sprzętu i odzieży sportowej dla osób biorących udział w ćwiczeniach i zawodach na terenie gminy Raszyn</t>
  </si>
  <si>
    <t xml:space="preserve">SOŁECTWO JAWOROWA II </t>
  </si>
  <si>
    <t>Zakup 2 nowych tablic ogłoszeniowych</t>
  </si>
  <si>
    <t>Zakup sprzętu i wyposażenia dla OSP Falenty</t>
  </si>
  <si>
    <t>Dofinansowanie dla OSP Raszyn - modernizacja łączności na cyfrowo-analogową oraz wymiana sygnalizatorów bezruchu, które czuwają nad bezpieczeństwem ratowników pracujacych w niebezpiecznym środowisku</t>
  </si>
  <si>
    <t>Zakup i montaż furtki na plac zabaw dla dzieci w Jaworowej</t>
  </si>
  <si>
    <t>Zakup wyposażenia pokoju Klubu Seniora i KGW w Jaworowej|: zakp blatu kuchennego, szafek kuchennych i półek ściennych</t>
  </si>
  <si>
    <t>Zakup mebli kuchennych do pokoju Klubu Seniora i KGW</t>
  </si>
  <si>
    <t>Zakup półek szklanych do pokoju seniora</t>
  </si>
  <si>
    <t>Zakup regałów do magazynu dla KGW, kołki mocujące, śruby , plyta osb 18mm</t>
  </si>
  <si>
    <t>Zakup materiałow eksploatacyjnych i biurowych np.(atrament do dryukarki, papier fotograficzny, papier do drukarki, papier na życzenia okolicznościowe itp.. ) dla Klubu Seniora w Jaworowej</t>
  </si>
  <si>
    <t>Zakup szafek dla Klubu Seniora w Jaworowej</t>
  </si>
  <si>
    <t>Zakup nagród dla dzieci biorących udział w pikniku integracyjnym w Jaworowej</t>
  </si>
  <si>
    <t>Niwelacja i zagospodarowanie terenu wokół altany: wykonanie nowych nasadzeń kwiatów i krzewów</t>
  </si>
  <si>
    <t>Zakup art. Spożywczych dla KGW</t>
  </si>
  <si>
    <t>Niwelacja i zagospodarowanie terenu wokół altan wraz z przełożeniem kostki brukowej i płyt EKO</t>
  </si>
  <si>
    <t>Organizacja pikniku integracyjnego dla dzieci i mieszkańców Jaworowej organizowanego wraz z Sołectwem Jaworowa i z okazji powitania lata</t>
  </si>
  <si>
    <t>Zakup usług transportowych dla KGW w Jaworowej</t>
  </si>
  <si>
    <t>Zakup materiałow i akcesoriów dla osób biorących udział w zawodach i ćwiczeniach na terenie gminy Raszyn- zakup sprzętu i odzieży sportowej</t>
  </si>
  <si>
    <t>SOŁECTWO LASZCZKI</t>
  </si>
  <si>
    <t>Zakup namiotu</t>
  </si>
  <si>
    <t>Zakup ławek oraz stołów piknikowych</t>
  </si>
  <si>
    <t>Dofinansowanie OSP FALENTY - zakup sprzętu i wyposażenia</t>
  </si>
  <si>
    <t>Zakup 2 ławek na przystanki autobusowe</t>
  </si>
  <si>
    <t>Zakup biletow do kina dla dzieci</t>
  </si>
  <si>
    <t>Zakup paliwa do kosiarek</t>
  </si>
  <si>
    <t xml:space="preserve">w tym: </t>
  </si>
  <si>
    <t xml:space="preserve">Dofinansowanie programu kulturalnego Eco Piknik </t>
  </si>
  <si>
    <t>Zakup plakatów i banneru na piknik rodzinny</t>
  </si>
  <si>
    <t>Organizacja piniku rodzinnego</t>
  </si>
  <si>
    <t xml:space="preserve">SOŁECTWO ŁADY </t>
  </si>
  <si>
    <t>Zakup kontenera do przechowywania</t>
  </si>
  <si>
    <t>Dofinansowanie zakupu podstawowego specjalistycznego sprzętu i wyposażenia ratowniczo -gaśniczego dla OSP Falenty</t>
  </si>
  <si>
    <t>OŚWIATA I WYCHOWANIE</t>
  </si>
  <si>
    <t>Zakup sprzętu multimedialnego do auli widowiskowej przy Zespole Szkolno Przedszkolnym w Ładach</t>
  </si>
  <si>
    <t>Wynajęcie przenośnej toalety i jej ustawienie przy stawie przy ul. Za Olszyną</t>
  </si>
  <si>
    <t>Zakup materiałów eksploatacyjnych, paliwa do ciągników rolniczych, traktora ogrodowego i podkaszarek do koszenia trawy na terenie sołectwa oraz farby do pomalowania altany i ławek parkowych</t>
  </si>
  <si>
    <t>Zakup części do podkaszarki i traktorka</t>
  </si>
  <si>
    <t>Usługa wykoszenia terenu zielonego wokół stawu w Ładach</t>
  </si>
  <si>
    <t>Zakup stroi dla zespołu "SENIORKI"</t>
  </si>
  <si>
    <t>Organizacja imprez plenerowych, pikników rodzinnych, spotkań integracyjnych dla mieszkańców sołectwa Łady - zakup nagród</t>
  </si>
  <si>
    <t>Organizacja imprez plenerowych, pikników rodzinnych, spotkań integracyjnych dla mieszkańców sołectwa Łady - zakup art. Spożywczych</t>
  </si>
  <si>
    <t>Zakup biletów do teatru  dla KGW SQŁAD</t>
  </si>
  <si>
    <t>Organizacja imprez plenerowych, pikników rodzinnych, spotkań integracyjnych dla mieszkańców sołectwa Łady - zakup usług</t>
  </si>
  <si>
    <t>Organizacja imprez plenerowych, pikników rodzinnych, spotkań integracyjnych dla mieszkańców sołectwa Łady - usługa odkomarzania</t>
  </si>
  <si>
    <t>Dofinansowanie zakupu usług transportowych dla Klubu Seniora "Dolina Raszynki"</t>
  </si>
  <si>
    <t xml:space="preserve">SOŁECTWO NOWE GROCHOLICE </t>
  </si>
  <si>
    <t>budowa świetlicy środowiskowej w Nowych Grocholicach</t>
  </si>
  <si>
    <t xml:space="preserve">Wynagrodzenia bezosobowe </t>
  </si>
  <si>
    <t>Opieka nad placami zabaw przy ul. Partyzantów i Waryńskiego</t>
  </si>
  <si>
    <t xml:space="preserve">SOŁECTWO PODOLSZYN NOWY </t>
  </si>
  <si>
    <t>Zakup wyposażenia dla OSP Falenty</t>
  </si>
  <si>
    <t>Zakup zabawek i sprzętu dla Bajkowego przedszkola w Ładach</t>
  </si>
  <si>
    <t>Zakup usłu pozostałych</t>
  </si>
  <si>
    <t xml:space="preserve">Pielęgnacja terenów zielonych przy pętli autobusowej </t>
  </si>
  <si>
    <t>Dofinansowanie wyjazdu szkoleniowego dla mieszkańców pt.: "Szlakiem tradycji wsi polskiej, obrzędy ludowe, kuchnia regionalna"</t>
  </si>
  <si>
    <t>Usłauga transportowa na wyjazd szkoleniowy</t>
  </si>
  <si>
    <t>Dofinansowanie pikniku rodzinnego w SP Łady i "WIANKÓW" w Ładach</t>
  </si>
  <si>
    <t>Zakup odziezy sportowej dla osób biorących udział w ćwiczeniach i zawodach na terenie gminy Raszyn</t>
  </si>
  <si>
    <t xml:space="preserve">SOŁECTWO PUCHAŁY </t>
  </si>
  <si>
    <t>Dofinanowanie dla OSP Raszyn na zakup sprzętu ratowniczego oraz środków ochrony indywidualnej i łączności</t>
  </si>
  <si>
    <t>Zorganizowanie wyjazdu integracyjnego dla dzieci z okazji "Dnia Dziecka" do Majalandu - zakup biletów</t>
  </si>
  <si>
    <t>Zagospodarowanie terenu rekreacyjnego - koszenie trawnika</t>
  </si>
  <si>
    <t>Utrzymanie bieżące terenu zielonego  - Zakup donicy, roślin, kory, ziemi</t>
  </si>
  <si>
    <t>Zakup materiałów do pielęgnacji terenów zielonych</t>
  </si>
  <si>
    <t>Usługi ogrodnicze na terenie rekreacyjnym</t>
  </si>
  <si>
    <t>Transport na wyjazd edukacyjno szkoleniowy dla mieszkańów</t>
  </si>
  <si>
    <t>Organizacja i obsługa szkolenia wyjazdowego "Żyj w przyjaźni ze środowiskiem i przyrodą" (warsztaty ekologiczne)</t>
  </si>
  <si>
    <t>Zakup uslug pozostałych</t>
  </si>
  <si>
    <t>Zakup biletów do teatru dla mieszkańców</t>
  </si>
  <si>
    <t>Zakup  sprzętu i odzieży sportowej dla dzieci biorących udział w ćwiczeniach i zawodach na terenie gminy Raszyn</t>
  </si>
  <si>
    <t xml:space="preserve">SOŁECTWO RASZYN I </t>
  </si>
  <si>
    <t>Zakup iluminacji świątecznych</t>
  </si>
  <si>
    <t>Montaż i demontaż iluminacji świątecznych</t>
  </si>
  <si>
    <t>Wyposażenie dla OSP Raszyn</t>
  </si>
  <si>
    <t>Wyposażenie dla OSP Falenty</t>
  </si>
  <si>
    <t>75495</t>
  </si>
  <si>
    <t>Opłaty z tytułu zakupu usług telekomunikacyjnych</t>
  </si>
  <si>
    <t>Obsługa monitoringu - łacznąść</t>
  </si>
  <si>
    <t xml:space="preserve">Montaż punktu monitoringu </t>
  </si>
  <si>
    <t xml:space="preserve">Cykl warsztatów dla dzieci i rodziców </t>
  </si>
  <si>
    <t>Zakup biletów do instytucji kutury dla dzieci i młodzieży</t>
  </si>
  <si>
    <t>Wynajem toalety przenośnej na plac zabaw przy ul. Jesiennej</t>
  </si>
  <si>
    <t>Zakup paliwa do kosiarki</t>
  </si>
  <si>
    <t>Zakup usług kulturalnych na organizację EKO-PIKNIKU</t>
  </si>
  <si>
    <t>Wynagrodzenie osoby dbającej o porządek przy pomniku ks. Popiełuszki (umowa zlecenie)</t>
  </si>
  <si>
    <t>Zakup strojów scenicznych dla zespołu wokalnego Barwy Jesieni</t>
  </si>
  <si>
    <t>Zakup usługi transportowej dla Klubu Seniora w Raszynie</t>
  </si>
  <si>
    <t>Zakup usługi transportowej dla Zespołu Seniorki</t>
  </si>
  <si>
    <t>Wynagrodzenie osoby opiekującej się placem zabaw przy ul. Jesiennej (umowa zlecenie)</t>
  </si>
  <si>
    <t>Zakup sprzetu sportowego</t>
  </si>
  <si>
    <t>Zajęcia sportowe dla mieszkańców sołectwa</t>
  </si>
  <si>
    <t xml:space="preserve">SOŁECTWO RASZYN II </t>
  </si>
  <si>
    <t>Zakup sprzętu ratowniczego i środków ochrony indywidualnej i łączności dla OSP Raszyn</t>
  </si>
  <si>
    <t xml:space="preserve">Zakup artykułów plastycznych, roślin i małego sprzętu AGD  na warsztaty międzypokoleniowe oragnizowane przez Przedszkole Nr 2 " W stumilowym Lesie" </t>
  </si>
  <si>
    <t>Zakup pomocy dydaktycznych - zabawek dla dzieci uczęszczających do świetlicy szkolnej SP Raszyn</t>
  </si>
  <si>
    <t>Utrzymanie zieleni i nowe nasadzenia</t>
  </si>
  <si>
    <t>Projekt i wykonanie oświetlenia ulicy Słowackiego</t>
  </si>
  <si>
    <t>Dofinansowanie programu kulturalnego EKO-PIKNIK organizowanego przez SKOF</t>
  </si>
  <si>
    <t>Wynagrodzenie instruktora zajęć manualnych</t>
  </si>
  <si>
    <t>Zakup strojów i akcesoriów scenicznych dla zespołu wokalnego "Seniorki"</t>
  </si>
  <si>
    <t>Zakup strojów scenicznych dla zespołu "Fal-Canto"</t>
  </si>
  <si>
    <t>Zakup strojów, materiałów  i akcesoriów scenicznych dla zespołu folklorystycznego "Barwy Jesieni" działającego przy CKR Raszyn</t>
  </si>
  <si>
    <t>Zakup biletów do teatru dla Klubu Seniora w Raszynie</t>
  </si>
  <si>
    <t>Zakup usług transportowych dla zespołu folklorystycznego "BARWY JESIENI"</t>
  </si>
  <si>
    <t>Zakup usług transportowych dla zespołu wokalnego "SENIORKI"</t>
  </si>
  <si>
    <t>Zakup usług transportowych dla Klubu Seniora Raszyn</t>
  </si>
  <si>
    <t>Zakup strojów sportowych dla dzieci i młodzieży zawodników z terenu Gminy Raszyn</t>
  </si>
  <si>
    <t xml:space="preserve">SOŁECTWO RYBIE I </t>
  </si>
  <si>
    <t>Zakup niezbędnego sprzętu i wyposażenia - OSP Falenty</t>
  </si>
  <si>
    <t>Modernizacja łączności na cyfrowo-analogową oraz wymiana sygnalizatorów bezruchu dla OSP Raszyn</t>
  </si>
  <si>
    <t>Bezpieczeństwo na monitoring dla mieszkańcow Rybia</t>
  </si>
  <si>
    <t>Zakup rolet dla oddziału przy ul. Spokojnej(Przedszkole Nr 2)</t>
  </si>
  <si>
    <t>w tym</t>
  </si>
  <si>
    <t>Zakup sprzętu nagłaśniającego dla Świetlicy Środowiskowej w Rybiu</t>
  </si>
  <si>
    <t>Spływ kajakowy dla młodzieży i mieszkańców</t>
  </si>
  <si>
    <t>Transport na wyjazd szkoleniowy</t>
  </si>
  <si>
    <t>Wyjazd szkoleniowy dla mieszkańców-organizacja warsztatów, projektowanie działek i ogrodów przydomowych</t>
  </si>
  <si>
    <t>Zakup materiałów i dodatków do strojów dla zespołu "RYBIANIE"</t>
  </si>
  <si>
    <t>Organizacja imprez dla społeczności</t>
  </si>
  <si>
    <t xml:space="preserve">Zakup sprzętu i ngród dla dzieci biorących udział w zawodach sportowych </t>
  </si>
  <si>
    <t xml:space="preserve">SOŁECTWO RYBIE II </t>
  </si>
  <si>
    <t>Zakup szyb do wymiany w drzwiczkach tablic ogłoszeniowych</t>
  </si>
  <si>
    <t>Zakup sprzętu bojowego dla OSP Raszyn</t>
  </si>
  <si>
    <t>Zakup sprzętu OSP Falenty</t>
  </si>
  <si>
    <t>Zakup wyposażenia strażnicy OSP w Dawidach</t>
  </si>
  <si>
    <t xml:space="preserve">Bezpieczeństwo mieszkańców  Rybia </t>
  </si>
  <si>
    <t>Zakup paneli do ścieżki sensorycznej dla Przedszkola nr 2 w Rybiu</t>
  </si>
  <si>
    <t>Gimnastyka "Zdrowy kręgosłup"</t>
  </si>
  <si>
    <t>Gimnastyka korekcyjna dla dzieci</t>
  </si>
  <si>
    <t>Doposażenie Świetlicy Środowiskowej w Rybiu</t>
  </si>
  <si>
    <t>zakup nagród dla osób biorących udział w turniejach i przeglądach w świetlicy środowiskowej "Świetlik"</t>
  </si>
  <si>
    <t>EKO PIKNIK w Falentach</t>
  </si>
  <si>
    <t>Zakup materiałów do strojów oraz strojów dla zespołu "Barwy Jesieni"</t>
  </si>
  <si>
    <t>Zakup strojów dla Klubu Seniora RYBIANIE</t>
  </si>
  <si>
    <t>Klub Seniora w Rybiu - usługa transportowa</t>
  </si>
  <si>
    <t>Zakup sprzętu sportowego dla dzieci i młodzieży biorących udział w ćwiczeniach i zawodach na ternie gminy Raszyn</t>
  </si>
  <si>
    <t>Rodzinny piknik sportowy</t>
  </si>
  <si>
    <t xml:space="preserve">SOŁECTWO RYBIE III </t>
  </si>
  <si>
    <t>Zakup tablic informacyjnych</t>
  </si>
  <si>
    <t xml:space="preserve">Zakup sprzętu i wyposażenia nowej strażnicy OSP w Dawidach </t>
  </si>
  <si>
    <t xml:space="preserve">Zakup sprzętu i wyposażenia dla  OSP Falenty </t>
  </si>
  <si>
    <t>Zakup sprzętu ratowniczego oraz środków ochrony indywidualnej dla OSP Raszyn</t>
  </si>
  <si>
    <t xml:space="preserve">Bezpieczeństwo mieszkańców Rybia </t>
  </si>
  <si>
    <t>Zakup sprzętu i materiałów dydaktycznych dla dzieci z oddziału Przedszkolnego w Rybiu</t>
  </si>
  <si>
    <t>Doposażenie SP w Raszynie - zakup pomocy dydaktycznych</t>
  </si>
  <si>
    <t>Zakup materiałów i dodatków do strojów dla zespołu "Barwy Jesieni"</t>
  </si>
  <si>
    <t>Zakup materiałów i dodatków do strojów dla zespołu "Rybianie"</t>
  </si>
  <si>
    <t xml:space="preserve">Zakup paczek świątecznych dla dzieci ze Świetlicy Środowiskowej w Rybiu </t>
  </si>
  <si>
    <t>Cykl spotkań, warsztatów, koncertów dla mieszkańców Rybia</t>
  </si>
  <si>
    <t>Usługa transportowa na wyjazd szkoleniowy "Szlakiem Tradycji wsi Polskiej"</t>
  </si>
  <si>
    <t>Zakup biletów na wydarzenia kulturalne i rozrywkowe dla mieszkańców Rybia</t>
  </si>
  <si>
    <t>Zakup sprzętu i nagród dla osób biorących udział w zawodach sportowych</t>
  </si>
  <si>
    <t xml:space="preserve">SOŁECTWO SĘKOCIN NOWY </t>
  </si>
  <si>
    <t>Remont drogi ul. Leśnej w Sękocinie od ul. Jodłowej do Sadowej</t>
  </si>
  <si>
    <t>Dofinansowanie OSP Falenty (zakup sprzętu i wyposażenia)</t>
  </si>
  <si>
    <t>Dofinansowanie OSP Raszyn (zakup sprzętu ratowniczego i środków ochrony)</t>
  </si>
  <si>
    <t>Zakup sprzętu chłodzącego powietrze SP w Sękocinie</t>
  </si>
  <si>
    <t>Zakup sprzętu nagłaśniającego dla Przedszkola w Sękocinie</t>
  </si>
  <si>
    <t>Dofinansowanie wyjazdu szkoleniowego dla mieszkańców Sęocina Nowego "Ochrona środowiska - wykorzystanie odnawialnych źródeł energii" Zakup usług transportowych, biletów wstępu i szkolenia</t>
  </si>
  <si>
    <t xml:space="preserve">Dofinansowanie EKO-PIKNIKU w Falentach </t>
  </si>
  <si>
    <t>Dofinansowanie Zespołu " Seniorki"  - zakup materiałów i akcesorii</t>
  </si>
  <si>
    <t>Dofinansowanie Klubu Seniora (transport + bilety do teatru)</t>
  </si>
  <si>
    <t>Zakup sprzętu i oddzieży sportowej dla dzieci i młodzieży</t>
  </si>
  <si>
    <t>SOŁECTWO SĘKOCIN STARY</t>
  </si>
  <si>
    <t>Ogrodzenie parkingu publicznego od strony wschodniej</t>
  </si>
  <si>
    <t>Zakup tablicy sołeckiej</t>
  </si>
  <si>
    <t>Zakup sprzetu i wyposażenia dla OSP Falenty</t>
  </si>
  <si>
    <t>Zakup sprzętu ratowniczego  OSP w Raszyn</t>
  </si>
  <si>
    <t>SP w Sękocinie -zakup materacy</t>
  </si>
  <si>
    <t>Przedszkole w Sękocinie - zakup klimatyzatora</t>
  </si>
  <si>
    <t>Zakup urządzeń chłodzących dla SP Sękocin</t>
  </si>
  <si>
    <t>Szkolenie w zakresie "Zioła i ziołolecznictwo- Leki Natury" TRANSPORT</t>
  </si>
  <si>
    <t>Szkolenie w zakresie "Zioła i ziołolecznictwo- Leki Natury" ORGANIZACJA  SZKOLENIA</t>
  </si>
  <si>
    <t>Zakup strojów scenicznych dla zespołu "Seniorki"</t>
  </si>
  <si>
    <t>Usługa transportowa dla Klub Seniora w Raszynie</t>
  </si>
  <si>
    <t>Zakup biletów do teatru dla mieszkańców Sołectwa Sękocin Stary</t>
  </si>
  <si>
    <t>SOŁECTWO SŁOMIN</t>
  </si>
  <si>
    <t>Zakup uzupełniajacy oświetlenia świątecznego dla wsi Słomin</t>
  </si>
  <si>
    <t>Montaż oświetlenia świątecznego</t>
  </si>
  <si>
    <t>Zakup sprzętu ratowniczego oraz środków ochrony indywidualnej i łączności dla OSP Raszyn</t>
  </si>
  <si>
    <t>Doposażenie jednostki OSP Falenty</t>
  </si>
  <si>
    <t xml:space="preserve">Zakup stojaków na rowery dla uczniów SP w Sękocin </t>
  </si>
  <si>
    <t>Zakup instrumentu klawiszowego dla Przedszkola w Sękocinie</t>
  </si>
  <si>
    <t>Zakup urządzeń wentylacyjnych dla SP Sękocin</t>
  </si>
  <si>
    <t>Cykl koncertów edukacyjno - muzycznych dla dzieci w Przedszkolu w Sękocinie</t>
  </si>
  <si>
    <t xml:space="preserve">Budowa skweru przy ul. Janczewickiej </t>
  </si>
  <si>
    <t>Zakup materiałów dla Kół zainteresowań dla Klubu Seniora Raszyn</t>
  </si>
  <si>
    <t>Zakup strojów i akcesoriów dla zespołu "Seniorki"</t>
  </si>
  <si>
    <t>Dofinansowanie transportu na wycieczki dla Klubu Seniora Raszyn</t>
  </si>
  <si>
    <t>Zakup biletów do teatru dla mieszkańców Słomina</t>
  </si>
  <si>
    <t>Zakup nagród dla dzieci i młodzieży biorących udział w zawodach sportowych na terenie gminy Raszyn</t>
  </si>
  <si>
    <t>SOŁECTWO WYPĘDY</t>
  </si>
  <si>
    <t>Zakup środków do malowania, konserwacji i inne do altany</t>
  </si>
  <si>
    <t>Wykonanie projektu zagospodarowania terenu</t>
  </si>
  <si>
    <t>Zakup i montaż altany</t>
  </si>
  <si>
    <t>OGÓŁEM</t>
  </si>
  <si>
    <t xml:space="preserve">Wydatki majątkowe </t>
  </si>
  <si>
    <t>Wydatki bieżące</t>
  </si>
  <si>
    <t>Załącznik Nr 4 do Uchwały Nr …/.../2024             Projekt</t>
  </si>
  <si>
    <t xml:space="preserve">Rady Gminy Raszyn z dnia 26 czerwca 2024 r. </t>
  </si>
  <si>
    <t>Szkoła Podstawowa w Sękocinie - zakup klimatyzatora</t>
  </si>
  <si>
    <t>w tym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</si>
</sst>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u/>
      <sz val="11"/>
      <name val="Calibri"/>
      <family val="2"/>
      <charset val="238"/>
    </font>
    <font>
      <u/>
      <sz val="11"/>
      <color indexed="9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1"/>
      <color indexed="9"/>
      <name val="Calibri"/>
      <family val="2"/>
      <charset val="238"/>
    </font>
    <font>
      <u/>
      <sz val="11"/>
      <color theme="0"/>
      <name val="Calibri"/>
      <family val="2"/>
      <charset val="238"/>
    </font>
    <font>
      <b/>
      <sz val="25"/>
      <color indexed="8"/>
      <name val="Calibri"/>
      <family val="2"/>
      <charset val="238"/>
    </font>
    <font>
      <u/>
      <sz val="25"/>
      <color indexed="8"/>
      <name val="Calibri"/>
      <family val="2"/>
      <charset val="238"/>
    </font>
    <font>
      <sz val="25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173">
    <xf numFmtId="0" fontId="0" fillId="0" borderId="0" xfId="0"/>
    <xf numFmtId="0" fontId="1" fillId="0" borderId="0" xfId="1"/>
    <xf numFmtId="0" fontId="1" fillId="0" borderId="0" xfId="1" applyAlignment="1">
      <alignment horizontal="center" vertical="top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center"/>
    </xf>
    <xf numFmtId="4" fontId="1" fillId="0" borderId="0" xfId="1" applyNumberFormat="1" applyAlignment="1">
      <alignment vertical="top"/>
    </xf>
    <xf numFmtId="0" fontId="4" fillId="0" borderId="0" xfId="1" applyFont="1"/>
    <xf numFmtId="0" fontId="4" fillId="0" borderId="0" xfId="2" applyFont="1" applyAlignment="1">
      <alignment horizontal="center" vertical="top"/>
    </xf>
    <xf numFmtId="49" fontId="5" fillId="0" borderId="0" xfId="2" applyNumberFormat="1" applyFont="1" applyAlignment="1">
      <alignment horizontal="center" vertical="top"/>
    </xf>
    <xf numFmtId="1" fontId="5" fillId="0" borderId="0" xfId="2" applyNumberFormat="1" applyFont="1" applyAlignment="1">
      <alignment horizontal="center" vertical="top"/>
    </xf>
    <xf numFmtId="0" fontId="5" fillId="0" borderId="0" xfId="2" applyFont="1" applyAlignment="1">
      <alignment vertical="top" wrapText="1"/>
    </xf>
    <xf numFmtId="3" fontId="5" fillId="0" borderId="0" xfId="2" applyNumberFormat="1" applyFont="1" applyAlignment="1">
      <alignment vertical="top"/>
    </xf>
    <xf numFmtId="0" fontId="5" fillId="0" borderId="0" xfId="2" applyFont="1" applyAlignment="1">
      <alignment vertical="top"/>
    </xf>
    <xf numFmtId="0" fontId="4" fillId="0" borderId="1" xfId="2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top"/>
    </xf>
    <xf numFmtId="1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 wrapText="1"/>
    </xf>
    <xf numFmtId="3" fontId="4" fillId="0" borderId="1" xfId="2" applyNumberFormat="1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4" fontId="6" fillId="0" borderId="3" xfId="1" applyNumberFormat="1" applyFont="1" applyBorder="1" applyAlignment="1">
      <alignment horizontal="center" vertical="top"/>
    </xf>
    <xf numFmtId="4" fontId="6" fillId="0" borderId="4" xfId="1" applyNumberFormat="1" applyFont="1" applyBorder="1" applyAlignment="1">
      <alignment horizontal="center" vertical="top"/>
    </xf>
    <xf numFmtId="1" fontId="6" fillId="0" borderId="5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4" fontId="4" fillId="0" borderId="4" xfId="2" applyNumberFormat="1" applyFont="1" applyBorder="1" applyAlignment="1">
      <alignment horizontal="right" vertical="top"/>
    </xf>
    <xf numFmtId="0" fontId="6" fillId="0" borderId="0" xfId="1" applyFont="1"/>
    <xf numFmtId="0" fontId="4" fillId="0" borderId="6" xfId="2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top" wrapText="1"/>
    </xf>
    <xf numFmtId="4" fontId="4" fillId="0" borderId="1" xfId="2" applyNumberFormat="1" applyFont="1" applyBorder="1" applyAlignment="1">
      <alignment vertical="top"/>
    </xf>
    <xf numFmtId="0" fontId="8" fillId="0" borderId="6" xfId="2" applyFont="1" applyBorder="1" applyAlignment="1">
      <alignment horizontal="center" vertical="top"/>
    </xf>
    <xf numFmtId="49" fontId="9" fillId="0" borderId="6" xfId="2" applyNumberFormat="1" applyFont="1" applyBorder="1" applyAlignment="1">
      <alignment horizontal="center" vertical="top"/>
    </xf>
    <xf numFmtId="49" fontId="10" fillId="0" borderId="6" xfId="2" applyNumberFormat="1" applyFont="1" applyBorder="1" applyAlignment="1">
      <alignment horizontal="center" vertical="top"/>
    </xf>
    <xf numFmtId="1" fontId="10" fillId="0" borderId="6" xfId="2" applyNumberFormat="1" applyFont="1" applyBorder="1" applyAlignment="1">
      <alignment horizontal="center" vertical="top"/>
    </xf>
    <xf numFmtId="0" fontId="10" fillId="0" borderId="6" xfId="3" applyFont="1" applyBorder="1" applyAlignment="1">
      <alignment vertical="top" wrapText="1"/>
    </xf>
    <xf numFmtId="4" fontId="10" fillId="0" borderId="6" xfId="2" applyNumberFormat="1" applyFont="1" applyBorder="1" applyAlignment="1">
      <alignment vertical="top"/>
    </xf>
    <xf numFmtId="0" fontId="11" fillId="0" borderId="0" xfId="1" applyFont="1"/>
    <xf numFmtId="49" fontId="12" fillId="0" borderId="6" xfId="2" applyNumberFormat="1" applyFont="1" applyBorder="1" applyAlignment="1">
      <alignment horizontal="center" vertical="top"/>
    </xf>
    <xf numFmtId="1" fontId="5" fillId="0" borderId="6" xfId="2" applyNumberFormat="1" applyFont="1" applyBorder="1" applyAlignment="1">
      <alignment horizontal="center" vertical="top"/>
    </xf>
    <xf numFmtId="0" fontId="5" fillId="0" borderId="6" xfId="3" applyFont="1" applyBorder="1" applyAlignment="1">
      <alignment vertical="top" wrapText="1"/>
    </xf>
    <xf numFmtId="4" fontId="5" fillId="0" borderId="6" xfId="2" applyNumberFormat="1" applyFont="1" applyBorder="1" applyAlignment="1">
      <alignment vertical="top"/>
    </xf>
    <xf numFmtId="1" fontId="12" fillId="0" borderId="6" xfId="2" applyNumberFormat="1" applyFont="1" applyBorder="1" applyAlignment="1">
      <alignment horizontal="center" vertical="top"/>
    </xf>
    <xf numFmtId="0" fontId="5" fillId="0" borderId="6" xfId="2" applyFont="1" applyBorder="1" applyAlignment="1">
      <alignment vertical="top" wrapText="1"/>
    </xf>
    <xf numFmtId="4" fontId="1" fillId="0" borderId="6" xfId="1" applyNumberFormat="1" applyBorder="1" applyAlignment="1">
      <alignment vertical="top"/>
    </xf>
    <xf numFmtId="4" fontId="1" fillId="0" borderId="7" xfId="1" applyNumberFormat="1" applyBorder="1" applyAlignment="1">
      <alignment vertical="top"/>
    </xf>
    <xf numFmtId="0" fontId="5" fillId="0" borderId="6" xfId="1" applyFont="1" applyBorder="1"/>
    <xf numFmtId="49" fontId="12" fillId="0" borderId="7" xfId="2" applyNumberFormat="1" applyFont="1" applyBorder="1" applyAlignment="1">
      <alignment horizontal="center" vertical="top"/>
    </xf>
    <xf numFmtId="1" fontId="12" fillId="0" borderId="7" xfId="2" applyNumberFormat="1" applyFont="1" applyBorder="1" applyAlignment="1">
      <alignment horizontal="center" vertical="top"/>
    </xf>
    <xf numFmtId="0" fontId="5" fillId="0" borderId="7" xfId="2" applyFont="1" applyBorder="1" applyAlignment="1">
      <alignment vertical="top" wrapText="1"/>
    </xf>
    <xf numFmtId="4" fontId="5" fillId="0" borderId="7" xfId="2" applyNumberFormat="1" applyFont="1" applyBorder="1" applyAlignment="1">
      <alignment vertical="top"/>
    </xf>
    <xf numFmtId="49" fontId="13" fillId="0" borderId="6" xfId="2" applyNumberFormat="1" applyFont="1" applyBorder="1" applyAlignment="1">
      <alignment horizontal="center" vertical="top"/>
    </xf>
    <xf numFmtId="49" fontId="14" fillId="0" borderId="1" xfId="2" applyNumberFormat="1" applyFont="1" applyBorder="1" applyAlignment="1">
      <alignment horizontal="center" vertical="top"/>
    </xf>
    <xf numFmtId="1" fontId="14" fillId="0" borderId="1" xfId="2" applyNumberFormat="1" applyFont="1" applyBorder="1" applyAlignment="1">
      <alignment horizontal="center" vertical="top"/>
    </xf>
    <xf numFmtId="1" fontId="9" fillId="0" borderId="6" xfId="2" applyNumberFormat="1" applyFont="1" applyBorder="1" applyAlignment="1">
      <alignment horizontal="center" vertical="top"/>
    </xf>
    <xf numFmtId="0" fontId="10" fillId="0" borderId="6" xfId="2" applyFont="1" applyBorder="1" applyAlignment="1">
      <alignment vertical="top" wrapText="1"/>
    </xf>
    <xf numFmtId="0" fontId="5" fillId="0" borderId="6" xfId="2" applyFont="1" applyBorder="1" applyAlignment="1">
      <alignment horizontal="center" vertical="top"/>
    </xf>
    <xf numFmtId="0" fontId="4" fillId="0" borderId="1" xfId="2" applyFont="1" applyBorder="1" applyAlignment="1">
      <alignment vertical="top" wrapText="1"/>
    </xf>
    <xf numFmtId="0" fontId="10" fillId="0" borderId="0" xfId="1" applyFont="1"/>
    <xf numFmtId="49" fontId="5" fillId="0" borderId="6" xfId="2" applyNumberFormat="1" applyFont="1" applyBorder="1" applyAlignment="1">
      <alignment horizontal="center" vertical="top"/>
    </xf>
    <xf numFmtId="0" fontId="5" fillId="0" borderId="0" xfId="1" applyFont="1"/>
    <xf numFmtId="4" fontId="5" fillId="0" borderId="6" xfId="1" applyNumberFormat="1" applyFont="1" applyBorder="1" applyAlignment="1">
      <alignment vertical="top"/>
    </xf>
    <xf numFmtId="4" fontId="5" fillId="0" borderId="7" xfId="1" applyNumberFormat="1" applyFont="1" applyBorder="1" applyAlignment="1">
      <alignment vertical="top"/>
    </xf>
    <xf numFmtId="0" fontId="4" fillId="0" borderId="1" xfId="3" applyFont="1" applyBorder="1" applyAlignment="1">
      <alignment horizontal="left" vertical="top" wrapText="1"/>
    </xf>
    <xf numFmtId="4" fontId="4" fillId="0" borderId="1" xfId="2" applyNumberFormat="1" applyFont="1" applyBorder="1" applyAlignment="1">
      <alignment horizontal="right" vertical="top"/>
    </xf>
    <xf numFmtId="4" fontId="10" fillId="0" borderId="6" xfId="2" applyNumberFormat="1" applyFont="1" applyBorder="1" applyAlignment="1">
      <alignment horizontal="right" vertical="top"/>
    </xf>
    <xf numFmtId="4" fontId="5" fillId="0" borderId="6" xfId="2" applyNumberFormat="1" applyFont="1" applyBorder="1" applyAlignment="1">
      <alignment horizontal="right" vertical="top"/>
    </xf>
    <xf numFmtId="4" fontId="4" fillId="0" borderId="4" xfId="2" applyNumberFormat="1" applyFont="1" applyBorder="1" applyAlignment="1">
      <alignment vertical="top"/>
    </xf>
    <xf numFmtId="0" fontId="4" fillId="0" borderId="1" xfId="2" applyFont="1" applyBorder="1" applyAlignment="1">
      <alignment horizontal="left" vertical="top"/>
    </xf>
    <xf numFmtId="0" fontId="10" fillId="0" borderId="6" xfId="2" applyFont="1" applyBorder="1" applyAlignment="1">
      <alignment horizontal="center" vertical="top"/>
    </xf>
    <xf numFmtId="0" fontId="10" fillId="0" borderId="6" xfId="1" applyFont="1" applyBorder="1"/>
    <xf numFmtId="0" fontId="13" fillId="0" borderId="6" xfId="2" applyFont="1" applyBorder="1" applyAlignment="1">
      <alignment horizontal="center" vertical="top"/>
    </xf>
    <xf numFmtId="0" fontId="5" fillId="0" borderId="6" xfId="2" applyFont="1" applyBorder="1" applyAlignment="1">
      <alignment horizontal="left" vertical="top"/>
    </xf>
    <xf numFmtId="0" fontId="10" fillId="0" borderId="6" xfId="2" applyFont="1" applyBorder="1" applyAlignment="1">
      <alignment horizontal="left" vertical="top"/>
    </xf>
    <xf numFmtId="0" fontId="5" fillId="0" borderId="6" xfId="2" applyFont="1" applyBorder="1" applyAlignment="1">
      <alignment horizontal="left" vertical="top" wrapText="1"/>
    </xf>
    <xf numFmtId="49" fontId="5" fillId="0" borderId="1" xfId="2" applyNumberFormat="1" applyFont="1" applyBorder="1" applyAlignment="1">
      <alignment horizontal="center" vertical="top"/>
    </xf>
    <xf numFmtId="1" fontId="5" fillId="0" borderId="1" xfId="2" applyNumberFormat="1" applyFont="1" applyBorder="1" applyAlignment="1">
      <alignment horizontal="center" vertical="top"/>
    </xf>
    <xf numFmtId="0" fontId="5" fillId="0" borderId="6" xfId="3" applyFont="1" applyBorder="1" applyAlignment="1">
      <alignment horizontal="left" vertical="top" wrapText="1"/>
    </xf>
    <xf numFmtId="49" fontId="5" fillId="0" borderId="7" xfId="2" applyNumberFormat="1" applyFont="1" applyBorder="1" applyAlignment="1">
      <alignment horizontal="center" vertical="top"/>
    </xf>
    <xf numFmtId="1" fontId="5" fillId="0" borderId="7" xfId="2" applyNumberFormat="1" applyFont="1" applyBorder="1" applyAlignment="1">
      <alignment horizontal="center" vertical="top"/>
    </xf>
    <xf numFmtId="0" fontId="5" fillId="0" borderId="7" xfId="3" applyFont="1" applyBorder="1" applyAlignment="1">
      <alignment vertical="top" wrapText="1"/>
    </xf>
    <xf numFmtId="0" fontId="10" fillId="0" borderId="6" xfId="3" applyFont="1" applyBorder="1" applyAlignment="1">
      <alignment horizontal="left" vertical="top" wrapText="1"/>
    </xf>
    <xf numFmtId="49" fontId="13" fillId="0" borderId="7" xfId="2" applyNumberFormat="1" applyFont="1" applyBorder="1" applyAlignment="1">
      <alignment horizontal="center" vertical="top"/>
    </xf>
    <xf numFmtId="49" fontId="15" fillId="0" borderId="6" xfId="2" applyNumberFormat="1" applyFont="1" applyBorder="1" applyAlignment="1">
      <alignment horizontal="center" vertical="top"/>
    </xf>
    <xf numFmtId="49" fontId="4" fillId="0" borderId="6" xfId="2" applyNumberFormat="1" applyFont="1" applyBorder="1" applyAlignment="1">
      <alignment horizontal="center" vertical="top"/>
    </xf>
    <xf numFmtId="1" fontId="4" fillId="0" borderId="6" xfId="2" applyNumberFormat="1" applyFont="1" applyBorder="1" applyAlignment="1">
      <alignment horizontal="center" vertical="top"/>
    </xf>
    <xf numFmtId="0" fontId="5" fillId="0" borderId="7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7" xfId="1" applyFont="1" applyBorder="1" applyAlignment="1">
      <alignment wrapText="1"/>
    </xf>
    <xf numFmtId="0" fontId="5" fillId="0" borderId="6" xfId="1" applyFont="1" applyBorder="1" applyAlignment="1">
      <alignment wrapText="1"/>
    </xf>
    <xf numFmtId="1" fontId="5" fillId="0" borderId="6" xfId="2" applyNumberFormat="1" applyFont="1" applyBorder="1" applyAlignment="1">
      <alignment vertical="top"/>
    </xf>
    <xf numFmtId="1" fontId="5" fillId="0" borderId="6" xfId="2" applyNumberFormat="1" applyFont="1" applyBorder="1" applyAlignment="1">
      <alignment horizontal="left" vertical="top" wrapText="1"/>
    </xf>
    <xf numFmtId="49" fontId="4" fillId="0" borderId="1" xfId="2" applyNumberFormat="1" applyFont="1" applyBorder="1" applyAlignment="1">
      <alignment horizontal="left" vertical="top"/>
    </xf>
    <xf numFmtId="49" fontId="8" fillId="0" borderId="6" xfId="2" applyNumberFormat="1" applyFont="1" applyBorder="1" applyAlignment="1">
      <alignment horizontal="center" vertical="top"/>
    </xf>
    <xf numFmtId="49" fontId="10" fillId="0" borderId="6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2" applyNumberFormat="1" applyFont="1" applyBorder="1" applyAlignment="1">
      <alignment horizontal="left" vertical="top" wrapText="1"/>
    </xf>
    <xf numFmtId="4" fontId="4" fillId="0" borderId="7" xfId="2" applyNumberFormat="1" applyFont="1" applyBorder="1" applyAlignment="1">
      <alignment vertical="top"/>
    </xf>
    <xf numFmtId="0" fontId="5" fillId="2" borderId="0" xfId="1" applyFont="1" applyFill="1"/>
    <xf numFmtId="4" fontId="5" fillId="0" borderId="8" xfId="2" applyNumberFormat="1" applyFont="1" applyBorder="1" applyAlignment="1">
      <alignment vertical="top"/>
    </xf>
    <xf numFmtId="0" fontId="4" fillId="2" borderId="0" xfId="1" applyFont="1" applyFill="1"/>
    <xf numFmtId="0" fontId="1" fillId="0" borderId="6" xfId="1" applyBorder="1"/>
    <xf numFmtId="0" fontId="4" fillId="0" borderId="1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center" vertical="top"/>
    </xf>
    <xf numFmtId="0" fontId="5" fillId="0" borderId="7" xfId="2" applyFont="1" applyBorder="1" applyAlignment="1">
      <alignment horizontal="left" vertical="top"/>
    </xf>
    <xf numFmtId="4" fontId="10" fillId="0" borderId="8" xfId="2" applyNumberFormat="1" applyFont="1" applyBorder="1" applyAlignment="1">
      <alignment vertical="top"/>
    </xf>
    <xf numFmtId="49" fontId="10" fillId="0" borderId="1" xfId="2" applyNumberFormat="1" applyFont="1" applyBorder="1" applyAlignment="1">
      <alignment horizontal="center" vertical="top"/>
    </xf>
    <xf numFmtId="1" fontId="10" fillId="0" borderId="1" xfId="2" applyNumberFormat="1" applyFont="1" applyBorder="1" applyAlignment="1">
      <alignment horizontal="center" vertical="top"/>
    </xf>
    <xf numFmtId="49" fontId="10" fillId="0" borderId="6" xfId="2" applyNumberFormat="1" applyFont="1" applyBorder="1" applyAlignment="1">
      <alignment vertical="top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" fontId="4" fillId="0" borderId="6" xfId="2" applyNumberFormat="1" applyFont="1" applyBorder="1" applyAlignment="1">
      <alignment vertical="top"/>
    </xf>
    <xf numFmtId="0" fontId="10" fillId="0" borderId="6" xfId="2" applyFont="1" applyBorder="1" applyAlignment="1">
      <alignment horizontal="left" vertical="top" wrapText="1"/>
    </xf>
    <xf numFmtId="1" fontId="4" fillId="0" borderId="1" xfId="2" applyNumberFormat="1" applyFont="1" applyBorder="1" applyAlignment="1">
      <alignment horizontal="center" vertical="top" wrapText="1"/>
    </xf>
    <xf numFmtId="0" fontId="10" fillId="0" borderId="6" xfId="2" applyFont="1" applyBorder="1" applyAlignment="1">
      <alignment horizontal="center" vertical="top" wrapText="1"/>
    </xf>
    <xf numFmtId="1" fontId="10" fillId="0" borderId="6" xfId="2" applyNumberFormat="1" applyFont="1" applyBorder="1" applyAlignment="1">
      <alignment horizontal="center" vertical="top" wrapText="1"/>
    </xf>
    <xf numFmtId="0" fontId="5" fillId="0" borderId="6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1" fontId="5" fillId="0" borderId="6" xfId="2" applyNumberFormat="1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13" fillId="0" borderId="6" xfId="2" applyFont="1" applyBorder="1" applyAlignment="1">
      <alignment horizontal="center" vertical="top" wrapText="1"/>
    </xf>
    <xf numFmtId="1" fontId="4" fillId="0" borderId="6" xfId="2" applyNumberFormat="1" applyFont="1" applyBorder="1" applyAlignment="1">
      <alignment horizontal="center" vertical="top" wrapText="1"/>
    </xf>
    <xf numFmtId="4" fontId="10" fillId="0" borderId="7" xfId="2" applyNumberFormat="1" applyFont="1" applyBorder="1" applyAlignment="1">
      <alignment vertical="top"/>
    </xf>
    <xf numFmtId="1" fontId="8" fillId="0" borderId="6" xfId="2" applyNumberFormat="1" applyFont="1" applyBorder="1" applyAlignment="1">
      <alignment horizontal="center" vertical="top"/>
    </xf>
    <xf numFmtId="49" fontId="4" fillId="0" borderId="1" xfId="3" applyNumberFormat="1" applyFont="1" applyBorder="1" applyAlignment="1">
      <alignment horizontal="center" vertical="top"/>
    </xf>
    <xf numFmtId="1" fontId="4" fillId="0" borderId="1" xfId="3" applyNumberFormat="1" applyFont="1" applyBorder="1" applyAlignment="1">
      <alignment horizontal="center" vertical="top"/>
    </xf>
    <xf numFmtId="49" fontId="10" fillId="0" borderId="6" xfId="3" applyNumberFormat="1" applyFont="1" applyBorder="1" applyAlignment="1">
      <alignment horizontal="center" vertical="top"/>
    </xf>
    <xf numFmtId="1" fontId="10" fillId="0" borderId="6" xfId="3" applyNumberFormat="1" applyFont="1" applyBorder="1" applyAlignment="1">
      <alignment horizontal="center" vertical="top"/>
    </xf>
    <xf numFmtId="49" fontId="5" fillId="0" borderId="6" xfId="3" applyNumberFormat="1" applyFont="1" applyBorder="1" applyAlignment="1">
      <alignment horizontal="center" vertical="top"/>
    </xf>
    <xf numFmtId="49" fontId="12" fillId="0" borderId="6" xfId="3" applyNumberFormat="1" applyFont="1" applyBorder="1" applyAlignment="1">
      <alignment horizontal="center" vertical="top"/>
    </xf>
    <xf numFmtId="1" fontId="5" fillId="0" borderId="6" xfId="3" applyNumberFormat="1" applyFont="1" applyBorder="1" applyAlignment="1">
      <alignment horizontal="center" vertical="top"/>
    </xf>
    <xf numFmtId="0" fontId="4" fillId="0" borderId="6" xfId="2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1" fontId="4" fillId="0" borderId="1" xfId="3" applyNumberFormat="1" applyFont="1" applyBorder="1" applyAlignment="1">
      <alignment horizontal="left" vertical="top"/>
    </xf>
    <xf numFmtId="0" fontId="16" fillId="0" borderId="0" xfId="1" applyFont="1"/>
    <xf numFmtId="49" fontId="10" fillId="0" borderId="6" xfId="3" applyNumberFormat="1" applyFont="1" applyBorder="1" applyAlignment="1">
      <alignment horizontal="left" vertical="top"/>
    </xf>
    <xf numFmtId="1" fontId="10" fillId="0" borderId="6" xfId="3" applyNumberFormat="1" applyFont="1" applyBorder="1" applyAlignment="1">
      <alignment horizontal="left" vertical="top"/>
    </xf>
    <xf numFmtId="0" fontId="17" fillId="0" borderId="0" xfId="1" applyFont="1"/>
    <xf numFmtId="49" fontId="5" fillId="0" borderId="6" xfId="3" applyNumberFormat="1" applyFont="1" applyBorder="1" applyAlignment="1">
      <alignment horizontal="left" vertical="top"/>
    </xf>
    <xf numFmtId="49" fontId="13" fillId="0" borderId="6" xfId="3" applyNumberFormat="1" applyFont="1" applyBorder="1" applyAlignment="1">
      <alignment horizontal="center" vertical="top"/>
    </xf>
    <xf numFmtId="0" fontId="18" fillId="0" borderId="0" xfId="1" applyFont="1"/>
    <xf numFmtId="1" fontId="5" fillId="0" borderId="6" xfId="3" applyNumberFormat="1" applyFont="1" applyBorder="1" applyAlignment="1">
      <alignment horizontal="left" vertical="top"/>
    </xf>
    <xf numFmtId="49" fontId="5" fillId="0" borderId="7" xfId="3" applyNumberFormat="1" applyFont="1" applyBorder="1" applyAlignment="1">
      <alignment horizontal="left" vertical="top"/>
    </xf>
    <xf numFmtId="1" fontId="5" fillId="0" borderId="7" xfId="3" applyNumberFormat="1" applyFont="1" applyBorder="1" applyAlignment="1">
      <alignment horizontal="left" vertical="top"/>
    </xf>
    <xf numFmtId="0" fontId="5" fillId="0" borderId="7" xfId="3" applyFont="1" applyBorder="1" applyAlignment="1">
      <alignment horizontal="left" vertical="top" wrapText="1"/>
    </xf>
    <xf numFmtId="0" fontId="8" fillId="0" borderId="6" xfId="2" applyFont="1" applyBorder="1" applyAlignment="1">
      <alignment horizontal="left" vertical="top"/>
    </xf>
    <xf numFmtId="49" fontId="4" fillId="0" borderId="7" xfId="2" applyNumberFormat="1" applyFont="1" applyBorder="1" applyAlignment="1">
      <alignment horizontal="center" vertical="top"/>
    </xf>
    <xf numFmtId="1" fontId="4" fillId="0" borderId="7" xfId="2" applyNumberFormat="1" applyFont="1" applyBorder="1" applyAlignment="1">
      <alignment horizontal="center" vertical="top"/>
    </xf>
    <xf numFmtId="49" fontId="5" fillId="0" borderId="7" xfId="2" applyNumberFormat="1" applyFont="1" applyBorder="1" applyAlignment="1">
      <alignment horizontal="left" vertical="top"/>
    </xf>
    <xf numFmtId="4" fontId="10" fillId="0" borderId="6" xfId="3" applyNumberFormat="1" applyFont="1" applyBorder="1" applyAlignment="1">
      <alignment vertical="top" wrapText="1"/>
    </xf>
    <xf numFmtId="49" fontId="10" fillId="0" borderId="7" xfId="2" applyNumberFormat="1" applyFont="1" applyBorder="1" applyAlignment="1">
      <alignment horizontal="center" vertical="top"/>
    </xf>
    <xf numFmtId="1" fontId="10" fillId="0" borderId="7" xfId="2" applyNumberFormat="1" applyFont="1" applyBorder="1" applyAlignment="1">
      <alignment horizontal="center" vertical="top"/>
    </xf>
    <xf numFmtId="4" fontId="1" fillId="0" borderId="6" xfId="1" applyNumberFormat="1" applyBorder="1"/>
    <xf numFmtId="0" fontId="15" fillId="0" borderId="6" xfId="2" applyFont="1" applyBorder="1" applyAlignment="1">
      <alignment horizontal="center" vertical="top"/>
    </xf>
    <xf numFmtId="0" fontId="12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left" vertical="top" wrapText="1"/>
    </xf>
    <xf numFmtId="49" fontId="4" fillId="0" borderId="6" xfId="3" applyNumberFormat="1" applyFont="1" applyBorder="1" applyAlignment="1">
      <alignment horizontal="center" vertical="top"/>
    </xf>
    <xf numFmtId="49" fontId="5" fillId="0" borderId="4" xfId="2" applyNumberFormat="1" applyFont="1" applyBorder="1" applyAlignment="1">
      <alignment horizontal="center" vertical="top"/>
    </xf>
    <xf numFmtId="1" fontId="5" fillId="0" borderId="4" xfId="2" applyNumberFormat="1" applyFont="1" applyBorder="1" applyAlignment="1">
      <alignment horizontal="center" vertical="top"/>
    </xf>
    <xf numFmtId="0" fontId="4" fillId="0" borderId="4" xfId="3" applyFont="1" applyBorder="1" applyAlignment="1">
      <alignment horizontal="left" vertical="top" wrapText="1"/>
    </xf>
    <xf numFmtId="0" fontId="4" fillId="0" borderId="7" xfId="2" applyFont="1" applyBorder="1" applyAlignment="1">
      <alignment horizontal="center" vertical="top"/>
    </xf>
    <xf numFmtId="4" fontId="5" fillId="0" borderId="0" xfId="2" applyNumberFormat="1" applyFont="1" applyAlignment="1">
      <alignment vertical="top"/>
    </xf>
    <xf numFmtId="0" fontId="4" fillId="0" borderId="4" xfId="2" applyFont="1" applyBorder="1" applyAlignment="1">
      <alignment horizontal="center" vertical="top"/>
    </xf>
    <xf numFmtId="49" fontId="4" fillId="0" borderId="4" xfId="2" applyNumberFormat="1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 wrapText="1"/>
    </xf>
    <xf numFmtId="4" fontId="1" fillId="0" borderId="0" xfId="1" applyNumberFormat="1" applyAlignment="1">
      <alignment horizontal="left" vertical="top"/>
    </xf>
    <xf numFmtId="0" fontId="1" fillId="0" borderId="0" xfId="1" applyAlignment="1">
      <alignment horizontal="left"/>
    </xf>
    <xf numFmtId="49" fontId="3" fillId="0" borderId="0" xfId="2" applyNumberFormat="1" applyFont="1" applyAlignment="1">
      <alignment horizontal="center" vertical="top" wrapText="1"/>
    </xf>
    <xf numFmtId="1" fontId="3" fillId="0" borderId="0" xfId="2" applyNumberFormat="1" applyFont="1" applyAlignment="1">
      <alignment horizontal="center" vertical="top" wrapText="1"/>
    </xf>
  </cellXfs>
  <cellStyles count="4">
    <cellStyle name="Normalny" xfId="0" builtinId="0"/>
    <cellStyle name="Normalny_nowebUDŻET2015" xfId="2" xr:uid="{BE43113F-67D3-4776-B877-7BEDE0E51A5F}"/>
    <cellStyle name="Normalny_wykonania za III kwartały 08 (wydatki)" xfId="3" xr:uid="{8AA8D9B1-BBAC-4ECA-B0C6-0D140AF66FA1}"/>
    <cellStyle name="Normalny_Zał.1 i Tabela Nr 5.KZ" xfId="1" xr:uid="{D8BCF2D3-5DE4-45BC-A3FB-43D19CCD3B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00F18-5D82-4BCE-AFDB-73803514A291}">
  <sheetPr>
    <pageSetUpPr fitToPage="1"/>
  </sheetPr>
  <dimension ref="A1:K945"/>
  <sheetViews>
    <sheetView tabSelected="1" view="pageBreakPreview" zoomScaleNormal="100" zoomScaleSheetLayoutView="100" workbookViewId="0">
      <pane ySplit="7" topLeftCell="A931" activePane="bottomLeft" state="frozen"/>
      <selection activeCell="L449" sqref="L449"/>
      <selection pane="bottomLeft" activeCell="I935" sqref="I935"/>
    </sheetView>
  </sheetViews>
  <sheetFormatPr defaultRowHeight="15" x14ac:dyDescent="0.25"/>
  <cols>
    <col min="1" max="1" width="4.28515625" style="1" customWidth="1"/>
    <col min="2" max="2" width="6.42578125" style="2" customWidth="1"/>
    <col min="3" max="3" width="8.85546875" style="3" customWidth="1"/>
    <col min="4" max="4" width="6.28515625" style="4" customWidth="1"/>
    <col min="5" max="5" width="61.28515625" style="1" customWidth="1"/>
    <col min="6" max="6" width="14.28515625" style="1" customWidth="1"/>
    <col min="7" max="7" width="12" style="1" customWidth="1"/>
    <col min="8" max="8" width="11.7109375" style="1" customWidth="1"/>
    <col min="9" max="9" width="12.28515625" style="5" customWidth="1"/>
    <col min="10" max="10" width="15.5703125" style="5" customWidth="1"/>
    <col min="11" max="256" width="9.140625" style="1"/>
    <col min="257" max="257" width="4.28515625" style="1" customWidth="1"/>
    <col min="258" max="258" width="6.42578125" style="1" customWidth="1"/>
    <col min="259" max="259" width="8.85546875" style="1" customWidth="1"/>
    <col min="260" max="260" width="6.28515625" style="1" customWidth="1"/>
    <col min="261" max="261" width="61.28515625" style="1" customWidth="1"/>
    <col min="262" max="262" width="14.28515625" style="1" customWidth="1"/>
    <col min="263" max="263" width="12" style="1" customWidth="1"/>
    <col min="264" max="264" width="11.7109375" style="1" customWidth="1"/>
    <col min="265" max="265" width="12.28515625" style="1" customWidth="1"/>
    <col min="266" max="266" width="15.5703125" style="1" customWidth="1"/>
    <col min="267" max="512" width="9.140625" style="1"/>
    <col min="513" max="513" width="4.28515625" style="1" customWidth="1"/>
    <col min="514" max="514" width="6.42578125" style="1" customWidth="1"/>
    <col min="515" max="515" width="8.85546875" style="1" customWidth="1"/>
    <col min="516" max="516" width="6.28515625" style="1" customWidth="1"/>
    <col min="517" max="517" width="61.28515625" style="1" customWidth="1"/>
    <col min="518" max="518" width="14.28515625" style="1" customWidth="1"/>
    <col min="519" max="519" width="12" style="1" customWidth="1"/>
    <col min="520" max="520" width="11.7109375" style="1" customWidth="1"/>
    <col min="521" max="521" width="12.28515625" style="1" customWidth="1"/>
    <col min="522" max="522" width="15.5703125" style="1" customWidth="1"/>
    <col min="523" max="768" width="9.140625" style="1"/>
    <col min="769" max="769" width="4.28515625" style="1" customWidth="1"/>
    <col min="770" max="770" width="6.42578125" style="1" customWidth="1"/>
    <col min="771" max="771" width="8.85546875" style="1" customWidth="1"/>
    <col min="772" max="772" width="6.28515625" style="1" customWidth="1"/>
    <col min="773" max="773" width="61.28515625" style="1" customWidth="1"/>
    <col min="774" max="774" width="14.28515625" style="1" customWidth="1"/>
    <col min="775" max="775" width="12" style="1" customWidth="1"/>
    <col min="776" max="776" width="11.7109375" style="1" customWidth="1"/>
    <col min="777" max="777" width="12.28515625" style="1" customWidth="1"/>
    <col min="778" max="778" width="15.5703125" style="1" customWidth="1"/>
    <col min="779" max="1024" width="9.140625" style="1"/>
    <col min="1025" max="1025" width="4.28515625" style="1" customWidth="1"/>
    <col min="1026" max="1026" width="6.42578125" style="1" customWidth="1"/>
    <col min="1027" max="1027" width="8.85546875" style="1" customWidth="1"/>
    <col min="1028" max="1028" width="6.28515625" style="1" customWidth="1"/>
    <col min="1029" max="1029" width="61.28515625" style="1" customWidth="1"/>
    <col min="1030" max="1030" width="14.28515625" style="1" customWidth="1"/>
    <col min="1031" max="1031" width="12" style="1" customWidth="1"/>
    <col min="1032" max="1032" width="11.7109375" style="1" customWidth="1"/>
    <col min="1033" max="1033" width="12.28515625" style="1" customWidth="1"/>
    <col min="1034" max="1034" width="15.5703125" style="1" customWidth="1"/>
    <col min="1035" max="1280" width="9.140625" style="1"/>
    <col min="1281" max="1281" width="4.28515625" style="1" customWidth="1"/>
    <col min="1282" max="1282" width="6.42578125" style="1" customWidth="1"/>
    <col min="1283" max="1283" width="8.85546875" style="1" customWidth="1"/>
    <col min="1284" max="1284" width="6.28515625" style="1" customWidth="1"/>
    <col min="1285" max="1285" width="61.28515625" style="1" customWidth="1"/>
    <col min="1286" max="1286" width="14.28515625" style="1" customWidth="1"/>
    <col min="1287" max="1287" width="12" style="1" customWidth="1"/>
    <col min="1288" max="1288" width="11.7109375" style="1" customWidth="1"/>
    <col min="1289" max="1289" width="12.28515625" style="1" customWidth="1"/>
    <col min="1290" max="1290" width="15.5703125" style="1" customWidth="1"/>
    <col min="1291" max="1536" width="9.140625" style="1"/>
    <col min="1537" max="1537" width="4.28515625" style="1" customWidth="1"/>
    <col min="1538" max="1538" width="6.42578125" style="1" customWidth="1"/>
    <col min="1539" max="1539" width="8.85546875" style="1" customWidth="1"/>
    <col min="1540" max="1540" width="6.28515625" style="1" customWidth="1"/>
    <col min="1541" max="1541" width="61.28515625" style="1" customWidth="1"/>
    <col min="1542" max="1542" width="14.28515625" style="1" customWidth="1"/>
    <col min="1543" max="1543" width="12" style="1" customWidth="1"/>
    <col min="1544" max="1544" width="11.7109375" style="1" customWidth="1"/>
    <col min="1545" max="1545" width="12.28515625" style="1" customWidth="1"/>
    <col min="1546" max="1546" width="15.5703125" style="1" customWidth="1"/>
    <col min="1547" max="1792" width="9.140625" style="1"/>
    <col min="1793" max="1793" width="4.28515625" style="1" customWidth="1"/>
    <col min="1794" max="1794" width="6.42578125" style="1" customWidth="1"/>
    <col min="1795" max="1795" width="8.85546875" style="1" customWidth="1"/>
    <col min="1796" max="1796" width="6.28515625" style="1" customWidth="1"/>
    <col min="1797" max="1797" width="61.28515625" style="1" customWidth="1"/>
    <col min="1798" max="1798" width="14.28515625" style="1" customWidth="1"/>
    <col min="1799" max="1799" width="12" style="1" customWidth="1"/>
    <col min="1800" max="1800" width="11.7109375" style="1" customWidth="1"/>
    <col min="1801" max="1801" width="12.28515625" style="1" customWidth="1"/>
    <col min="1802" max="1802" width="15.5703125" style="1" customWidth="1"/>
    <col min="1803" max="2048" width="9.140625" style="1"/>
    <col min="2049" max="2049" width="4.28515625" style="1" customWidth="1"/>
    <col min="2050" max="2050" width="6.42578125" style="1" customWidth="1"/>
    <col min="2051" max="2051" width="8.85546875" style="1" customWidth="1"/>
    <col min="2052" max="2052" width="6.28515625" style="1" customWidth="1"/>
    <col min="2053" max="2053" width="61.28515625" style="1" customWidth="1"/>
    <col min="2054" max="2054" width="14.28515625" style="1" customWidth="1"/>
    <col min="2055" max="2055" width="12" style="1" customWidth="1"/>
    <col min="2056" max="2056" width="11.7109375" style="1" customWidth="1"/>
    <col min="2057" max="2057" width="12.28515625" style="1" customWidth="1"/>
    <col min="2058" max="2058" width="15.5703125" style="1" customWidth="1"/>
    <col min="2059" max="2304" width="9.140625" style="1"/>
    <col min="2305" max="2305" width="4.28515625" style="1" customWidth="1"/>
    <col min="2306" max="2306" width="6.42578125" style="1" customWidth="1"/>
    <col min="2307" max="2307" width="8.85546875" style="1" customWidth="1"/>
    <col min="2308" max="2308" width="6.28515625" style="1" customWidth="1"/>
    <col min="2309" max="2309" width="61.28515625" style="1" customWidth="1"/>
    <col min="2310" max="2310" width="14.28515625" style="1" customWidth="1"/>
    <col min="2311" max="2311" width="12" style="1" customWidth="1"/>
    <col min="2312" max="2312" width="11.7109375" style="1" customWidth="1"/>
    <col min="2313" max="2313" width="12.28515625" style="1" customWidth="1"/>
    <col min="2314" max="2314" width="15.5703125" style="1" customWidth="1"/>
    <col min="2315" max="2560" width="9.140625" style="1"/>
    <col min="2561" max="2561" width="4.28515625" style="1" customWidth="1"/>
    <col min="2562" max="2562" width="6.42578125" style="1" customWidth="1"/>
    <col min="2563" max="2563" width="8.85546875" style="1" customWidth="1"/>
    <col min="2564" max="2564" width="6.28515625" style="1" customWidth="1"/>
    <col min="2565" max="2565" width="61.28515625" style="1" customWidth="1"/>
    <col min="2566" max="2566" width="14.28515625" style="1" customWidth="1"/>
    <col min="2567" max="2567" width="12" style="1" customWidth="1"/>
    <col min="2568" max="2568" width="11.7109375" style="1" customWidth="1"/>
    <col min="2569" max="2569" width="12.28515625" style="1" customWidth="1"/>
    <col min="2570" max="2570" width="15.5703125" style="1" customWidth="1"/>
    <col min="2571" max="2816" width="9.140625" style="1"/>
    <col min="2817" max="2817" width="4.28515625" style="1" customWidth="1"/>
    <col min="2818" max="2818" width="6.42578125" style="1" customWidth="1"/>
    <col min="2819" max="2819" width="8.85546875" style="1" customWidth="1"/>
    <col min="2820" max="2820" width="6.28515625" style="1" customWidth="1"/>
    <col min="2821" max="2821" width="61.28515625" style="1" customWidth="1"/>
    <col min="2822" max="2822" width="14.28515625" style="1" customWidth="1"/>
    <col min="2823" max="2823" width="12" style="1" customWidth="1"/>
    <col min="2824" max="2824" width="11.7109375" style="1" customWidth="1"/>
    <col min="2825" max="2825" width="12.28515625" style="1" customWidth="1"/>
    <col min="2826" max="2826" width="15.5703125" style="1" customWidth="1"/>
    <col min="2827" max="3072" width="9.140625" style="1"/>
    <col min="3073" max="3073" width="4.28515625" style="1" customWidth="1"/>
    <col min="3074" max="3074" width="6.42578125" style="1" customWidth="1"/>
    <col min="3075" max="3075" width="8.85546875" style="1" customWidth="1"/>
    <col min="3076" max="3076" width="6.28515625" style="1" customWidth="1"/>
    <col min="3077" max="3077" width="61.28515625" style="1" customWidth="1"/>
    <col min="3078" max="3078" width="14.28515625" style="1" customWidth="1"/>
    <col min="3079" max="3079" width="12" style="1" customWidth="1"/>
    <col min="3080" max="3080" width="11.7109375" style="1" customWidth="1"/>
    <col min="3081" max="3081" width="12.28515625" style="1" customWidth="1"/>
    <col min="3082" max="3082" width="15.5703125" style="1" customWidth="1"/>
    <col min="3083" max="3328" width="9.140625" style="1"/>
    <col min="3329" max="3329" width="4.28515625" style="1" customWidth="1"/>
    <col min="3330" max="3330" width="6.42578125" style="1" customWidth="1"/>
    <col min="3331" max="3331" width="8.85546875" style="1" customWidth="1"/>
    <col min="3332" max="3332" width="6.28515625" style="1" customWidth="1"/>
    <col min="3333" max="3333" width="61.28515625" style="1" customWidth="1"/>
    <col min="3334" max="3334" width="14.28515625" style="1" customWidth="1"/>
    <col min="3335" max="3335" width="12" style="1" customWidth="1"/>
    <col min="3336" max="3336" width="11.7109375" style="1" customWidth="1"/>
    <col min="3337" max="3337" width="12.28515625" style="1" customWidth="1"/>
    <col min="3338" max="3338" width="15.5703125" style="1" customWidth="1"/>
    <col min="3339" max="3584" width="9.140625" style="1"/>
    <col min="3585" max="3585" width="4.28515625" style="1" customWidth="1"/>
    <col min="3586" max="3586" width="6.42578125" style="1" customWidth="1"/>
    <col min="3587" max="3587" width="8.85546875" style="1" customWidth="1"/>
    <col min="3588" max="3588" width="6.28515625" style="1" customWidth="1"/>
    <col min="3589" max="3589" width="61.28515625" style="1" customWidth="1"/>
    <col min="3590" max="3590" width="14.28515625" style="1" customWidth="1"/>
    <col min="3591" max="3591" width="12" style="1" customWidth="1"/>
    <col min="3592" max="3592" width="11.7109375" style="1" customWidth="1"/>
    <col min="3593" max="3593" width="12.28515625" style="1" customWidth="1"/>
    <col min="3594" max="3594" width="15.5703125" style="1" customWidth="1"/>
    <col min="3595" max="3840" width="9.140625" style="1"/>
    <col min="3841" max="3841" width="4.28515625" style="1" customWidth="1"/>
    <col min="3842" max="3842" width="6.42578125" style="1" customWidth="1"/>
    <col min="3843" max="3843" width="8.85546875" style="1" customWidth="1"/>
    <col min="3844" max="3844" width="6.28515625" style="1" customWidth="1"/>
    <col min="3845" max="3845" width="61.28515625" style="1" customWidth="1"/>
    <col min="3846" max="3846" width="14.28515625" style="1" customWidth="1"/>
    <col min="3847" max="3847" width="12" style="1" customWidth="1"/>
    <col min="3848" max="3848" width="11.7109375" style="1" customWidth="1"/>
    <col min="3849" max="3849" width="12.28515625" style="1" customWidth="1"/>
    <col min="3850" max="3850" width="15.5703125" style="1" customWidth="1"/>
    <col min="3851" max="4096" width="9.140625" style="1"/>
    <col min="4097" max="4097" width="4.28515625" style="1" customWidth="1"/>
    <col min="4098" max="4098" width="6.42578125" style="1" customWidth="1"/>
    <col min="4099" max="4099" width="8.85546875" style="1" customWidth="1"/>
    <col min="4100" max="4100" width="6.28515625" style="1" customWidth="1"/>
    <col min="4101" max="4101" width="61.28515625" style="1" customWidth="1"/>
    <col min="4102" max="4102" width="14.28515625" style="1" customWidth="1"/>
    <col min="4103" max="4103" width="12" style="1" customWidth="1"/>
    <col min="4104" max="4104" width="11.7109375" style="1" customWidth="1"/>
    <col min="4105" max="4105" width="12.28515625" style="1" customWidth="1"/>
    <col min="4106" max="4106" width="15.5703125" style="1" customWidth="1"/>
    <col min="4107" max="4352" width="9.140625" style="1"/>
    <col min="4353" max="4353" width="4.28515625" style="1" customWidth="1"/>
    <col min="4354" max="4354" width="6.42578125" style="1" customWidth="1"/>
    <col min="4355" max="4355" width="8.85546875" style="1" customWidth="1"/>
    <col min="4356" max="4356" width="6.28515625" style="1" customWidth="1"/>
    <col min="4357" max="4357" width="61.28515625" style="1" customWidth="1"/>
    <col min="4358" max="4358" width="14.28515625" style="1" customWidth="1"/>
    <col min="4359" max="4359" width="12" style="1" customWidth="1"/>
    <col min="4360" max="4360" width="11.7109375" style="1" customWidth="1"/>
    <col min="4361" max="4361" width="12.28515625" style="1" customWidth="1"/>
    <col min="4362" max="4362" width="15.5703125" style="1" customWidth="1"/>
    <col min="4363" max="4608" width="9.140625" style="1"/>
    <col min="4609" max="4609" width="4.28515625" style="1" customWidth="1"/>
    <col min="4610" max="4610" width="6.42578125" style="1" customWidth="1"/>
    <col min="4611" max="4611" width="8.85546875" style="1" customWidth="1"/>
    <col min="4612" max="4612" width="6.28515625" style="1" customWidth="1"/>
    <col min="4613" max="4613" width="61.28515625" style="1" customWidth="1"/>
    <col min="4614" max="4614" width="14.28515625" style="1" customWidth="1"/>
    <col min="4615" max="4615" width="12" style="1" customWidth="1"/>
    <col min="4616" max="4616" width="11.7109375" style="1" customWidth="1"/>
    <col min="4617" max="4617" width="12.28515625" style="1" customWidth="1"/>
    <col min="4618" max="4618" width="15.5703125" style="1" customWidth="1"/>
    <col min="4619" max="4864" width="9.140625" style="1"/>
    <col min="4865" max="4865" width="4.28515625" style="1" customWidth="1"/>
    <col min="4866" max="4866" width="6.42578125" style="1" customWidth="1"/>
    <col min="4867" max="4867" width="8.85546875" style="1" customWidth="1"/>
    <col min="4868" max="4868" width="6.28515625" style="1" customWidth="1"/>
    <col min="4869" max="4869" width="61.28515625" style="1" customWidth="1"/>
    <col min="4870" max="4870" width="14.28515625" style="1" customWidth="1"/>
    <col min="4871" max="4871" width="12" style="1" customWidth="1"/>
    <col min="4872" max="4872" width="11.7109375" style="1" customWidth="1"/>
    <col min="4873" max="4873" width="12.28515625" style="1" customWidth="1"/>
    <col min="4874" max="4874" width="15.5703125" style="1" customWidth="1"/>
    <col min="4875" max="5120" width="9.140625" style="1"/>
    <col min="5121" max="5121" width="4.28515625" style="1" customWidth="1"/>
    <col min="5122" max="5122" width="6.42578125" style="1" customWidth="1"/>
    <col min="5123" max="5123" width="8.85546875" style="1" customWidth="1"/>
    <col min="5124" max="5124" width="6.28515625" style="1" customWidth="1"/>
    <col min="5125" max="5125" width="61.28515625" style="1" customWidth="1"/>
    <col min="5126" max="5126" width="14.28515625" style="1" customWidth="1"/>
    <col min="5127" max="5127" width="12" style="1" customWidth="1"/>
    <col min="5128" max="5128" width="11.7109375" style="1" customWidth="1"/>
    <col min="5129" max="5129" width="12.28515625" style="1" customWidth="1"/>
    <col min="5130" max="5130" width="15.5703125" style="1" customWidth="1"/>
    <col min="5131" max="5376" width="9.140625" style="1"/>
    <col min="5377" max="5377" width="4.28515625" style="1" customWidth="1"/>
    <col min="5378" max="5378" width="6.42578125" style="1" customWidth="1"/>
    <col min="5379" max="5379" width="8.85546875" style="1" customWidth="1"/>
    <col min="5380" max="5380" width="6.28515625" style="1" customWidth="1"/>
    <col min="5381" max="5381" width="61.28515625" style="1" customWidth="1"/>
    <col min="5382" max="5382" width="14.28515625" style="1" customWidth="1"/>
    <col min="5383" max="5383" width="12" style="1" customWidth="1"/>
    <col min="5384" max="5384" width="11.7109375" style="1" customWidth="1"/>
    <col min="5385" max="5385" width="12.28515625" style="1" customWidth="1"/>
    <col min="5386" max="5386" width="15.5703125" style="1" customWidth="1"/>
    <col min="5387" max="5632" width="9.140625" style="1"/>
    <col min="5633" max="5633" width="4.28515625" style="1" customWidth="1"/>
    <col min="5634" max="5634" width="6.42578125" style="1" customWidth="1"/>
    <col min="5635" max="5635" width="8.85546875" style="1" customWidth="1"/>
    <col min="5636" max="5636" width="6.28515625" style="1" customWidth="1"/>
    <col min="5637" max="5637" width="61.28515625" style="1" customWidth="1"/>
    <col min="5638" max="5638" width="14.28515625" style="1" customWidth="1"/>
    <col min="5639" max="5639" width="12" style="1" customWidth="1"/>
    <col min="5640" max="5640" width="11.7109375" style="1" customWidth="1"/>
    <col min="5641" max="5641" width="12.28515625" style="1" customWidth="1"/>
    <col min="5642" max="5642" width="15.5703125" style="1" customWidth="1"/>
    <col min="5643" max="5888" width="9.140625" style="1"/>
    <col min="5889" max="5889" width="4.28515625" style="1" customWidth="1"/>
    <col min="5890" max="5890" width="6.42578125" style="1" customWidth="1"/>
    <col min="5891" max="5891" width="8.85546875" style="1" customWidth="1"/>
    <col min="5892" max="5892" width="6.28515625" style="1" customWidth="1"/>
    <col min="5893" max="5893" width="61.28515625" style="1" customWidth="1"/>
    <col min="5894" max="5894" width="14.28515625" style="1" customWidth="1"/>
    <col min="5895" max="5895" width="12" style="1" customWidth="1"/>
    <col min="5896" max="5896" width="11.7109375" style="1" customWidth="1"/>
    <col min="5897" max="5897" width="12.28515625" style="1" customWidth="1"/>
    <col min="5898" max="5898" width="15.5703125" style="1" customWidth="1"/>
    <col min="5899" max="6144" width="9.140625" style="1"/>
    <col min="6145" max="6145" width="4.28515625" style="1" customWidth="1"/>
    <col min="6146" max="6146" width="6.42578125" style="1" customWidth="1"/>
    <col min="6147" max="6147" width="8.85546875" style="1" customWidth="1"/>
    <col min="6148" max="6148" width="6.28515625" style="1" customWidth="1"/>
    <col min="6149" max="6149" width="61.28515625" style="1" customWidth="1"/>
    <col min="6150" max="6150" width="14.28515625" style="1" customWidth="1"/>
    <col min="6151" max="6151" width="12" style="1" customWidth="1"/>
    <col min="6152" max="6152" width="11.7109375" style="1" customWidth="1"/>
    <col min="6153" max="6153" width="12.28515625" style="1" customWidth="1"/>
    <col min="6154" max="6154" width="15.5703125" style="1" customWidth="1"/>
    <col min="6155" max="6400" width="9.140625" style="1"/>
    <col min="6401" max="6401" width="4.28515625" style="1" customWidth="1"/>
    <col min="6402" max="6402" width="6.42578125" style="1" customWidth="1"/>
    <col min="6403" max="6403" width="8.85546875" style="1" customWidth="1"/>
    <col min="6404" max="6404" width="6.28515625" style="1" customWidth="1"/>
    <col min="6405" max="6405" width="61.28515625" style="1" customWidth="1"/>
    <col min="6406" max="6406" width="14.28515625" style="1" customWidth="1"/>
    <col min="6407" max="6407" width="12" style="1" customWidth="1"/>
    <col min="6408" max="6408" width="11.7109375" style="1" customWidth="1"/>
    <col min="6409" max="6409" width="12.28515625" style="1" customWidth="1"/>
    <col min="6410" max="6410" width="15.5703125" style="1" customWidth="1"/>
    <col min="6411" max="6656" width="9.140625" style="1"/>
    <col min="6657" max="6657" width="4.28515625" style="1" customWidth="1"/>
    <col min="6658" max="6658" width="6.42578125" style="1" customWidth="1"/>
    <col min="6659" max="6659" width="8.85546875" style="1" customWidth="1"/>
    <col min="6660" max="6660" width="6.28515625" style="1" customWidth="1"/>
    <col min="6661" max="6661" width="61.28515625" style="1" customWidth="1"/>
    <col min="6662" max="6662" width="14.28515625" style="1" customWidth="1"/>
    <col min="6663" max="6663" width="12" style="1" customWidth="1"/>
    <col min="6664" max="6664" width="11.7109375" style="1" customWidth="1"/>
    <col min="6665" max="6665" width="12.28515625" style="1" customWidth="1"/>
    <col min="6666" max="6666" width="15.5703125" style="1" customWidth="1"/>
    <col min="6667" max="6912" width="9.140625" style="1"/>
    <col min="6913" max="6913" width="4.28515625" style="1" customWidth="1"/>
    <col min="6914" max="6914" width="6.42578125" style="1" customWidth="1"/>
    <col min="6915" max="6915" width="8.85546875" style="1" customWidth="1"/>
    <col min="6916" max="6916" width="6.28515625" style="1" customWidth="1"/>
    <col min="6917" max="6917" width="61.28515625" style="1" customWidth="1"/>
    <col min="6918" max="6918" width="14.28515625" style="1" customWidth="1"/>
    <col min="6919" max="6919" width="12" style="1" customWidth="1"/>
    <col min="6920" max="6920" width="11.7109375" style="1" customWidth="1"/>
    <col min="6921" max="6921" width="12.28515625" style="1" customWidth="1"/>
    <col min="6922" max="6922" width="15.5703125" style="1" customWidth="1"/>
    <col min="6923" max="7168" width="9.140625" style="1"/>
    <col min="7169" max="7169" width="4.28515625" style="1" customWidth="1"/>
    <col min="7170" max="7170" width="6.42578125" style="1" customWidth="1"/>
    <col min="7171" max="7171" width="8.85546875" style="1" customWidth="1"/>
    <col min="7172" max="7172" width="6.28515625" style="1" customWidth="1"/>
    <col min="7173" max="7173" width="61.28515625" style="1" customWidth="1"/>
    <col min="7174" max="7174" width="14.28515625" style="1" customWidth="1"/>
    <col min="7175" max="7175" width="12" style="1" customWidth="1"/>
    <col min="7176" max="7176" width="11.7109375" style="1" customWidth="1"/>
    <col min="7177" max="7177" width="12.28515625" style="1" customWidth="1"/>
    <col min="7178" max="7178" width="15.5703125" style="1" customWidth="1"/>
    <col min="7179" max="7424" width="9.140625" style="1"/>
    <col min="7425" max="7425" width="4.28515625" style="1" customWidth="1"/>
    <col min="7426" max="7426" width="6.42578125" style="1" customWidth="1"/>
    <col min="7427" max="7427" width="8.85546875" style="1" customWidth="1"/>
    <col min="7428" max="7428" width="6.28515625" style="1" customWidth="1"/>
    <col min="7429" max="7429" width="61.28515625" style="1" customWidth="1"/>
    <col min="7430" max="7430" width="14.28515625" style="1" customWidth="1"/>
    <col min="7431" max="7431" width="12" style="1" customWidth="1"/>
    <col min="7432" max="7432" width="11.7109375" style="1" customWidth="1"/>
    <col min="7433" max="7433" width="12.28515625" style="1" customWidth="1"/>
    <col min="7434" max="7434" width="15.5703125" style="1" customWidth="1"/>
    <col min="7435" max="7680" width="9.140625" style="1"/>
    <col min="7681" max="7681" width="4.28515625" style="1" customWidth="1"/>
    <col min="7682" max="7682" width="6.42578125" style="1" customWidth="1"/>
    <col min="7683" max="7683" width="8.85546875" style="1" customWidth="1"/>
    <col min="7684" max="7684" width="6.28515625" style="1" customWidth="1"/>
    <col min="7685" max="7685" width="61.28515625" style="1" customWidth="1"/>
    <col min="7686" max="7686" width="14.28515625" style="1" customWidth="1"/>
    <col min="7687" max="7687" width="12" style="1" customWidth="1"/>
    <col min="7688" max="7688" width="11.7109375" style="1" customWidth="1"/>
    <col min="7689" max="7689" width="12.28515625" style="1" customWidth="1"/>
    <col min="7690" max="7690" width="15.5703125" style="1" customWidth="1"/>
    <col min="7691" max="7936" width="9.140625" style="1"/>
    <col min="7937" max="7937" width="4.28515625" style="1" customWidth="1"/>
    <col min="7938" max="7938" width="6.42578125" style="1" customWidth="1"/>
    <col min="7939" max="7939" width="8.85546875" style="1" customWidth="1"/>
    <col min="7940" max="7940" width="6.28515625" style="1" customWidth="1"/>
    <col min="7941" max="7941" width="61.28515625" style="1" customWidth="1"/>
    <col min="7942" max="7942" width="14.28515625" style="1" customWidth="1"/>
    <col min="7943" max="7943" width="12" style="1" customWidth="1"/>
    <col min="7944" max="7944" width="11.7109375" style="1" customWidth="1"/>
    <col min="7945" max="7945" width="12.28515625" style="1" customWidth="1"/>
    <col min="7946" max="7946" width="15.5703125" style="1" customWidth="1"/>
    <col min="7947" max="8192" width="9.140625" style="1"/>
    <col min="8193" max="8193" width="4.28515625" style="1" customWidth="1"/>
    <col min="8194" max="8194" width="6.42578125" style="1" customWidth="1"/>
    <col min="8195" max="8195" width="8.85546875" style="1" customWidth="1"/>
    <col min="8196" max="8196" width="6.28515625" style="1" customWidth="1"/>
    <col min="8197" max="8197" width="61.28515625" style="1" customWidth="1"/>
    <col min="8198" max="8198" width="14.28515625" style="1" customWidth="1"/>
    <col min="8199" max="8199" width="12" style="1" customWidth="1"/>
    <col min="8200" max="8200" width="11.7109375" style="1" customWidth="1"/>
    <col min="8201" max="8201" width="12.28515625" style="1" customWidth="1"/>
    <col min="8202" max="8202" width="15.5703125" style="1" customWidth="1"/>
    <col min="8203" max="8448" width="9.140625" style="1"/>
    <col min="8449" max="8449" width="4.28515625" style="1" customWidth="1"/>
    <col min="8450" max="8450" width="6.42578125" style="1" customWidth="1"/>
    <col min="8451" max="8451" width="8.85546875" style="1" customWidth="1"/>
    <col min="8452" max="8452" width="6.28515625" style="1" customWidth="1"/>
    <col min="8453" max="8453" width="61.28515625" style="1" customWidth="1"/>
    <col min="8454" max="8454" width="14.28515625" style="1" customWidth="1"/>
    <col min="8455" max="8455" width="12" style="1" customWidth="1"/>
    <col min="8456" max="8456" width="11.7109375" style="1" customWidth="1"/>
    <col min="8457" max="8457" width="12.28515625" style="1" customWidth="1"/>
    <col min="8458" max="8458" width="15.5703125" style="1" customWidth="1"/>
    <col min="8459" max="8704" width="9.140625" style="1"/>
    <col min="8705" max="8705" width="4.28515625" style="1" customWidth="1"/>
    <col min="8706" max="8706" width="6.42578125" style="1" customWidth="1"/>
    <col min="8707" max="8707" width="8.85546875" style="1" customWidth="1"/>
    <col min="8708" max="8708" width="6.28515625" style="1" customWidth="1"/>
    <col min="8709" max="8709" width="61.28515625" style="1" customWidth="1"/>
    <col min="8710" max="8710" width="14.28515625" style="1" customWidth="1"/>
    <col min="8711" max="8711" width="12" style="1" customWidth="1"/>
    <col min="8712" max="8712" width="11.7109375" style="1" customWidth="1"/>
    <col min="8713" max="8713" width="12.28515625" style="1" customWidth="1"/>
    <col min="8714" max="8714" width="15.5703125" style="1" customWidth="1"/>
    <col min="8715" max="8960" width="9.140625" style="1"/>
    <col min="8961" max="8961" width="4.28515625" style="1" customWidth="1"/>
    <col min="8962" max="8962" width="6.42578125" style="1" customWidth="1"/>
    <col min="8963" max="8963" width="8.85546875" style="1" customWidth="1"/>
    <col min="8964" max="8964" width="6.28515625" style="1" customWidth="1"/>
    <col min="8965" max="8965" width="61.28515625" style="1" customWidth="1"/>
    <col min="8966" max="8966" width="14.28515625" style="1" customWidth="1"/>
    <col min="8967" max="8967" width="12" style="1" customWidth="1"/>
    <col min="8968" max="8968" width="11.7109375" style="1" customWidth="1"/>
    <col min="8969" max="8969" width="12.28515625" style="1" customWidth="1"/>
    <col min="8970" max="8970" width="15.5703125" style="1" customWidth="1"/>
    <col min="8971" max="9216" width="9.140625" style="1"/>
    <col min="9217" max="9217" width="4.28515625" style="1" customWidth="1"/>
    <col min="9218" max="9218" width="6.42578125" style="1" customWidth="1"/>
    <col min="9219" max="9219" width="8.85546875" style="1" customWidth="1"/>
    <col min="9220" max="9220" width="6.28515625" style="1" customWidth="1"/>
    <col min="9221" max="9221" width="61.28515625" style="1" customWidth="1"/>
    <col min="9222" max="9222" width="14.28515625" style="1" customWidth="1"/>
    <col min="9223" max="9223" width="12" style="1" customWidth="1"/>
    <col min="9224" max="9224" width="11.7109375" style="1" customWidth="1"/>
    <col min="9225" max="9225" width="12.28515625" style="1" customWidth="1"/>
    <col min="9226" max="9226" width="15.5703125" style="1" customWidth="1"/>
    <col min="9227" max="9472" width="9.140625" style="1"/>
    <col min="9473" max="9473" width="4.28515625" style="1" customWidth="1"/>
    <col min="9474" max="9474" width="6.42578125" style="1" customWidth="1"/>
    <col min="9475" max="9475" width="8.85546875" style="1" customWidth="1"/>
    <col min="9476" max="9476" width="6.28515625" style="1" customWidth="1"/>
    <col min="9477" max="9477" width="61.28515625" style="1" customWidth="1"/>
    <col min="9478" max="9478" width="14.28515625" style="1" customWidth="1"/>
    <col min="9479" max="9479" width="12" style="1" customWidth="1"/>
    <col min="9480" max="9480" width="11.7109375" style="1" customWidth="1"/>
    <col min="9481" max="9481" width="12.28515625" style="1" customWidth="1"/>
    <col min="9482" max="9482" width="15.5703125" style="1" customWidth="1"/>
    <col min="9483" max="9728" width="9.140625" style="1"/>
    <col min="9729" max="9729" width="4.28515625" style="1" customWidth="1"/>
    <col min="9730" max="9730" width="6.42578125" style="1" customWidth="1"/>
    <col min="9731" max="9731" width="8.85546875" style="1" customWidth="1"/>
    <col min="9732" max="9732" width="6.28515625" style="1" customWidth="1"/>
    <col min="9733" max="9733" width="61.28515625" style="1" customWidth="1"/>
    <col min="9734" max="9734" width="14.28515625" style="1" customWidth="1"/>
    <col min="9735" max="9735" width="12" style="1" customWidth="1"/>
    <col min="9736" max="9736" width="11.7109375" style="1" customWidth="1"/>
    <col min="9737" max="9737" width="12.28515625" style="1" customWidth="1"/>
    <col min="9738" max="9738" width="15.5703125" style="1" customWidth="1"/>
    <col min="9739" max="9984" width="9.140625" style="1"/>
    <col min="9985" max="9985" width="4.28515625" style="1" customWidth="1"/>
    <col min="9986" max="9986" width="6.42578125" style="1" customWidth="1"/>
    <col min="9987" max="9987" width="8.85546875" style="1" customWidth="1"/>
    <col min="9988" max="9988" width="6.28515625" style="1" customWidth="1"/>
    <col min="9989" max="9989" width="61.28515625" style="1" customWidth="1"/>
    <col min="9990" max="9990" width="14.28515625" style="1" customWidth="1"/>
    <col min="9991" max="9991" width="12" style="1" customWidth="1"/>
    <col min="9992" max="9992" width="11.7109375" style="1" customWidth="1"/>
    <col min="9993" max="9993" width="12.28515625" style="1" customWidth="1"/>
    <col min="9994" max="9994" width="15.5703125" style="1" customWidth="1"/>
    <col min="9995" max="10240" width="9.140625" style="1"/>
    <col min="10241" max="10241" width="4.28515625" style="1" customWidth="1"/>
    <col min="10242" max="10242" width="6.42578125" style="1" customWidth="1"/>
    <col min="10243" max="10243" width="8.85546875" style="1" customWidth="1"/>
    <col min="10244" max="10244" width="6.28515625" style="1" customWidth="1"/>
    <col min="10245" max="10245" width="61.28515625" style="1" customWidth="1"/>
    <col min="10246" max="10246" width="14.28515625" style="1" customWidth="1"/>
    <col min="10247" max="10247" width="12" style="1" customWidth="1"/>
    <col min="10248" max="10248" width="11.7109375" style="1" customWidth="1"/>
    <col min="10249" max="10249" width="12.28515625" style="1" customWidth="1"/>
    <col min="10250" max="10250" width="15.5703125" style="1" customWidth="1"/>
    <col min="10251" max="10496" width="9.140625" style="1"/>
    <col min="10497" max="10497" width="4.28515625" style="1" customWidth="1"/>
    <col min="10498" max="10498" width="6.42578125" style="1" customWidth="1"/>
    <col min="10499" max="10499" width="8.85546875" style="1" customWidth="1"/>
    <col min="10500" max="10500" width="6.28515625" style="1" customWidth="1"/>
    <col min="10501" max="10501" width="61.28515625" style="1" customWidth="1"/>
    <col min="10502" max="10502" width="14.28515625" style="1" customWidth="1"/>
    <col min="10503" max="10503" width="12" style="1" customWidth="1"/>
    <col min="10504" max="10504" width="11.7109375" style="1" customWidth="1"/>
    <col min="10505" max="10505" width="12.28515625" style="1" customWidth="1"/>
    <col min="10506" max="10506" width="15.5703125" style="1" customWidth="1"/>
    <col min="10507" max="10752" width="9.140625" style="1"/>
    <col min="10753" max="10753" width="4.28515625" style="1" customWidth="1"/>
    <col min="10754" max="10754" width="6.42578125" style="1" customWidth="1"/>
    <col min="10755" max="10755" width="8.85546875" style="1" customWidth="1"/>
    <col min="10756" max="10756" width="6.28515625" style="1" customWidth="1"/>
    <col min="10757" max="10757" width="61.28515625" style="1" customWidth="1"/>
    <col min="10758" max="10758" width="14.28515625" style="1" customWidth="1"/>
    <col min="10759" max="10759" width="12" style="1" customWidth="1"/>
    <col min="10760" max="10760" width="11.7109375" style="1" customWidth="1"/>
    <col min="10761" max="10761" width="12.28515625" style="1" customWidth="1"/>
    <col min="10762" max="10762" width="15.5703125" style="1" customWidth="1"/>
    <col min="10763" max="11008" width="9.140625" style="1"/>
    <col min="11009" max="11009" width="4.28515625" style="1" customWidth="1"/>
    <col min="11010" max="11010" width="6.42578125" style="1" customWidth="1"/>
    <col min="11011" max="11011" width="8.85546875" style="1" customWidth="1"/>
    <col min="11012" max="11012" width="6.28515625" style="1" customWidth="1"/>
    <col min="11013" max="11013" width="61.28515625" style="1" customWidth="1"/>
    <col min="11014" max="11014" width="14.28515625" style="1" customWidth="1"/>
    <col min="11015" max="11015" width="12" style="1" customWidth="1"/>
    <col min="11016" max="11016" width="11.7109375" style="1" customWidth="1"/>
    <col min="11017" max="11017" width="12.28515625" style="1" customWidth="1"/>
    <col min="11018" max="11018" width="15.5703125" style="1" customWidth="1"/>
    <col min="11019" max="11264" width="9.140625" style="1"/>
    <col min="11265" max="11265" width="4.28515625" style="1" customWidth="1"/>
    <col min="11266" max="11266" width="6.42578125" style="1" customWidth="1"/>
    <col min="11267" max="11267" width="8.85546875" style="1" customWidth="1"/>
    <col min="11268" max="11268" width="6.28515625" style="1" customWidth="1"/>
    <col min="11269" max="11269" width="61.28515625" style="1" customWidth="1"/>
    <col min="11270" max="11270" width="14.28515625" style="1" customWidth="1"/>
    <col min="11271" max="11271" width="12" style="1" customWidth="1"/>
    <col min="11272" max="11272" width="11.7109375" style="1" customWidth="1"/>
    <col min="11273" max="11273" width="12.28515625" style="1" customWidth="1"/>
    <col min="11274" max="11274" width="15.5703125" style="1" customWidth="1"/>
    <col min="11275" max="11520" width="9.140625" style="1"/>
    <col min="11521" max="11521" width="4.28515625" style="1" customWidth="1"/>
    <col min="11522" max="11522" width="6.42578125" style="1" customWidth="1"/>
    <col min="11523" max="11523" width="8.85546875" style="1" customWidth="1"/>
    <col min="11524" max="11524" width="6.28515625" style="1" customWidth="1"/>
    <col min="11525" max="11525" width="61.28515625" style="1" customWidth="1"/>
    <col min="11526" max="11526" width="14.28515625" style="1" customWidth="1"/>
    <col min="11527" max="11527" width="12" style="1" customWidth="1"/>
    <col min="11528" max="11528" width="11.7109375" style="1" customWidth="1"/>
    <col min="11529" max="11529" width="12.28515625" style="1" customWidth="1"/>
    <col min="11530" max="11530" width="15.5703125" style="1" customWidth="1"/>
    <col min="11531" max="11776" width="9.140625" style="1"/>
    <col min="11777" max="11777" width="4.28515625" style="1" customWidth="1"/>
    <col min="11778" max="11778" width="6.42578125" style="1" customWidth="1"/>
    <col min="11779" max="11779" width="8.85546875" style="1" customWidth="1"/>
    <col min="11780" max="11780" width="6.28515625" style="1" customWidth="1"/>
    <col min="11781" max="11781" width="61.28515625" style="1" customWidth="1"/>
    <col min="11782" max="11782" width="14.28515625" style="1" customWidth="1"/>
    <col min="11783" max="11783" width="12" style="1" customWidth="1"/>
    <col min="11784" max="11784" width="11.7109375" style="1" customWidth="1"/>
    <col min="11785" max="11785" width="12.28515625" style="1" customWidth="1"/>
    <col min="11786" max="11786" width="15.5703125" style="1" customWidth="1"/>
    <col min="11787" max="12032" width="9.140625" style="1"/>
    <col min="12033" max="12033" width="4.28515625" style="1" customWidth="1"/>
    <col min="12034" max="12034" width="6.42578125" style="1" customWidth="1"/>
    <col min="12035" max="12035" width="8.85546875" style="1" customWidth="1"/>
    <col min="12036" max="12036" width="6.28515625" style="1" customWidth="1"/>
    <col min="12037" max="12037" width="61.28515625" style="1" customWidth="1"/>
    <col min="12038" max="12038" width="14.28515625" style="1" customWidth="1"/>
    <col min="12039" max="12039" width="12" style="1" customWidth="1"/>
    <col min="12040" max="12040" width="11.7109375" style="1" customWidth="1"/>
    <col min="12041" max="12041" width="12.28515625" style="1" customWidth="1"/>
    <col min="12042" max="12042" width="15.5703125" style="1" customWidth="1"/>
    <col min="12043" max="12288" width="9.140625" style="1"/>
    <col min="12289" max="12289" width="4.28515625" style="1" customWidth="1"/>
    <col min="12290" max="12290" width="6.42578125" style="1" customWidth="1"/>
    <col min="12291" max="12291" width="8.85546875" style="1" customWidth="1"/>
    <col min="12292" max="12292" width="6.28515625" style="1" customWidth="1"/>
    <col min="12293" max="12293" width="61.28515625" style="1" customWidth="1"/>
    <col min="12294" max="12294" width="14.28515625" style="1" customWidth="1"/>
    <col min="12295" max="12295" width="12" style="1" customWidth="1"/>
    <col min="12296" max="12296" width="11.7109375" style="1" customWidth="1"/>
    <col min="12297" max="12297" width="12.28515625" style="1" customWidth="1"/>
    <col min="12298" max="12298" width="15.5703125" style="1" customWidth="1"/>
    <col min="12299" max="12544" width="9.140625" style="1"/>
    <col min="12545" max="12545" width="4.28515625" style="1" customWidth="1"/>
    <col min="12546" max="12546" width="6.42578125" style="1" customWidth="1"/>
    <col min="12547" max="12547" width="8.85546875" style="1" customWidth="1"/>
    <col min="12548" max="12548" width="6.28515625" style="1" customWidth="1"/>
    <col min="12549" max="12549" width="61.28515625" style="1" customWidth="1"/>
    <col min="12550" max="12550" width="14.28515625" style="1" customWidth="1"/>
    <col min="12551" max="12551" width="12" style="1" customWidth="1"/>
    <col min="12552" max="12552" width="11.7109375" style="1" customWidth="1"/>
    <col min="12553" max="12553" width="12.28515625" style="1" customWidth="1"/>
    <col min="12554" max="12554" width="15.5703125" style="1" customWidth="1"/>
    <col min="12555" max="12800" width="9.140625" style="1"/>
    <col min="12801" max="12801" width="4.28515625" style="1" customWidth="1"/>
    <col min="12802" max="12802" width="6.42578125" style="1" customWidth="1"/>
    <col min="12803" max="12803" width="8.85546875" style="1" customWidth="1"/>
    <col min="12804" max="12804" width="6.28515625" style="1" customWidth="1"/>
    <col min="12805" max="12805" width="61.28515625" style="1" customWidth="1"/>
    <col min="12806" max="12806" width="14.28515625" style="1" customWidth="1"/>
    <col min="12807" max="12807" width="12" style="1" customWidth="1"/>
    <col min="12808" max="12808" width="11.7109375" style="1" customWidth="1"/>
    <col min="12809" max="12809" width="12.28515625" style="1" customWidth="1"/>
    <col min="12810" max="12810" width="15.5703125" style="1" customWidth="1"/>
    <col min="12811" max="13056" width="9.140625" style="1"/>
    <col min="13057" max="13057" width="4.28515625" style="1" customWidth="1"/>
    <col min="13058" max="13058" width="6.42578125" style="1" customWidth="1"/>
    <col min="13059" max="13059" width="8.85546875" style="1" customWidth="1"/>
    <col min="13060" max="13060" width="6.28515625" style="1" customWidth="1"/>
    <col min="13061" max="13061" width="61.28515625" style="1" customWidth="1"/>
    <col min="13062" max="13062" width="14.28515625" style="1" customWidth="1"/>
    <col min="13063" max="13063" width="12" style="1" customWidth="1"/>
    <col min="13064" max="13064" width="11.7109375" style="1" customWidth="1"/>
    <col min="13065" max="13065" width="12.28515625" style="1" customWidth="1"/>
    <col min="13066" max="13066" width="15.5703125" style="1" customWidth="1"/>
    <col min="13067" max="13312" width="9.140625" style="1"/>
    <col min="13313" max="13313" width="4.28515625" style="1" customWidth="1"/>
    <col min="13314" max="13314" width="6.42578125" style="1" customWidth="1"/>
    <col min="13315" max="13315" width="8.85546875" style="1" customWidth="1"/>
    <col min="13316" max="13316" width="6.28515625" style="1" customWidth="1"/>
    <col min="13317" max="13317" width="61.28515625" style="1" customWidth="1"/>
    <col min="13318" max="13318" width="14.28515625" style="1" customWidth="1"/>
    <col min="13319" max="13319" width="12" style="1" customWidth="1"/>
    <col min="13320" max="13320" width="11.7109375" style="1" customWidth="1"/>
    <col min="13321" max="13321" width="12.28515625" style="1" customWidth="1"/>
    <col min="13322" max="13322" width="15.5703125" style="1" customWidth="1"/>
    <col min="13323" max="13568" width="9.140625" style="1"/>
    <col min="13569" max="13569" width="4.28515625" style="1" customWidth="1"/>
    <col min="13570" max="13570" width="6.42578125" style="1" customWidth="1"/>
    <col min="13571" max="13571" width="8.85546875" style="1" customWidth="1"/>
    <col min="13572" max="13572" width="6.28515625" style="1" customWidth="1"/>
    <col min="13573" max="13573" width="61.28515625" style="1" customWidth="1"/>
    <col min="13574" max="13574" width="14.28515625" style="1" customWidth="1"/>
    <col min="13575" max="13575" width="12" style="1" customWidth="1"/>
    <col min="13576" max="13576" width="11.7109375" style="1" customWidth="1"/>
    <col min="13577" max="13577" width="12.28515625" style="1" customWidth="1"/>
    <col min="13578" max="13578" width="15.5703125" style="1" customWidth="1"/>
    <col min="13579" max="13824" width="9.140625" style="1"/>
    <col min="13825" max="13825" width="4.28515625" style="1" customWidth="1"/>
    <col min="13826" max="13826" width="6.42578125" style="1" customWidth="1"/>
    <col min="13827" max="13827" width="8.85546875" style="1" customWidth="1"/>
    <col min="13828" max="13828" width="6.28515625" style="1" customWidth="1"/>
    <col min="13829" max="13829" width="61.28515625" style="1" customWidth="1"/>
    <col min="13830" max="13830" width="14.28515625" style="1" customWidth="1"/>
    <col min="13831" max="13831" width="12" style="1" customWidth="1"/>
    <col min="13832" max="13832" width="11.7109375" style="1" customWidth="1"/>
    <col min="13833" max="13833" width="12.28515625" style="1" customWidth="1"/>
    <col min="13834" max="13834" width="15.5703125" style="1" customWidth="1"/>
    <col min="13835" max="14080" width="9.140625" style="1"/>
    <col min="14081" max="14081" width="4.28515625" style="1" customWidth="1"/>
    <col min="14082" max="14082" width="6.42578125" style="1" customWidth="1"/>
    <col min="14083" max="14083" width="8.85546875" style="1" customWidth="1"/>
    <col min="14084" max="14084" width="6.28515625" style="1" customWidth="1"/>
    <col min="14085" max="14085" width="61.28515625" style="1" customWidth="1"/>
    <col min="14086" max="14086" width="14.28515625" style="1" customWidth="1"/>
    <col min="14087" max="14087" width="12" style="1" customWidth="1"/>
    <col min="14088" max="14088" width="11.7109375" style="1" customWidth="1"/>
    <col min="14089" max="14089" width="12.28515625" style="1" customWidth="1"/>
    <col min="14090" max="14090" width="15.5703125" style="1" customWidth="1"/>
    <col min="14091" max="14336" width="9.140625" style="1"/>
    <col min="14337" max="14337" width="4.28515625" style="1" customWidth="1"/>
    <col min="14338" max="14338" width="6.42578125" style="1" customWidth="1"/>
    <col min="14339" max="14339" width="8.85546875" style="1" customWidth="1"/>
    <col min="14340" max="14340" width="6.28515625" style="1" customWidth="1"/>
    <col min="14341" max="14341" width="61.28515625" style="1" customWidth="1"/>
    <col min="14342" max="14342" width="14.28515625" style="1" customWidth="1"/>
    <col min="14343" max="14343" width="12" style="1" customWidth="1"/>
    <col min="14344" max="14344" width="11.7109375" style="1" customWidth="1"/>
    <col min="14345" max="14345" width="12.28515625" style="1" customWidth="1"/>
    <col min="14346" max="14346" width="15.5703125" style="1" customWidth="1"/>
    <col min="14347" max="14592" width="9.140625" style="1"/>
    <col min="14593" max="14593" width="4.28515625" style="1" customWidth="1"/>
    <col min="14594" max="14594" width="6.42578125" style="1" customWidth="1"/>
    <col min="14595" max="14595" width="8.85546875" style="1" customWidth="1"/>
    <col min="14596" max="14596" width="6.28515625" style="1" customWidth="1"/>
    <col min="14597" max="14597" width="61.28515625" style="1" customWidth="1"/>
    <col min="14598" max="14598" width="14.28515625" style="1" customWidth="1"/>
    <col min="14599" max="14599" width="12" style="1" customWidth="1"/>
    <col min="14600" max="14600" width="11.7109375" style="1" customWidth="1"/>
    <col min="14601" max="14601" width="12.28515625" style="1" customWidth="1"/>
    <col min="14602" max="14602" width="15.5703125" style="1" customWidth="1"/>
    <col min="14603" max="14848" width="9.140625" style="1"/>
    <col min="14849" max="14849" width="4.28515625" style="1" customWidth="1"/>
    <col min="14850" max="14850" width="6.42578125" style="1" customWidth="1"/>
    <col min="14851" max="14851" width="8.85546875" style="1" customWidth="1"/>
    <col min="14852" max="14852" width="6.28515625" style="1" customWidth="1"/>
    <col min="14853" max="14853" width="61.28515625" style="1" customWidth="1"/>
    <col min="14854" max="14854" width="14.28515625" style="1" customWidth="1"/>
    <col min="14855" max="14855" width="12" style="1" customWidth="1"/>
    <col min="14856" max="14856" width="11.7109375" style="1" customWidth="1"/>
    <col min="14857" max="14857" width="12.28515625" style="1" customWidth="1"/>
    <col min="14858" max="14858" width="15.5703125" style="1" customWidth="1"/>
    <col min="14859" max="15104" width="9.140625" style="1"/>
    <col min="15105" max="15105" width="4.28515625" style="1" customWidth="1"/>
    <col min="15106" max="15106" width="6.42578125" style="1" customWidth="1"/>
    <col min="15107" max="15107" width="8.85546875" style="1" customWidth="1"/>
    <col min="15108" max="15108" width="6.28515625" style="1" customWidth="1"/>
    <col min="15109" max="15109" width="61.28515625" style="1" customWidth="1"/>
    <col min="15110" max="15110" width="14.28515625" style="1" customWidth="1"/>
    <col min="15111" max="15111" width="12" style="1" customWidth="1"/>
    <col min="15112" max="15112" width="11.7109375" style="1" customWidth="1"/>
    <col min="15113" max="15113" width="12.28515625" style="1" customWidth="1"/>
    <col min="15114" max="15114" width="15.5703125" style="1" customWidth="1"/>
    <col min="15115" max="15360" width="9.140625" style="1"/>
    <col min="15361" max="15361" width="4.28515625" style="1" customWidth="1"/>
    <col min="15362" max="15362" width="6.42578125" style="1" customWidth="1"/>
    <col min="15363" max="15363" width="8.85546875" style="1" customWidth="1"/>
    <col min="15364" max="15364" width="6.28515625" style="1" customWidth="1"/>
    <col min="15365" max="15365" width="61.28515625" style="1" customWidth="1"/>
    <col min="15366" max="15366" width="14.28515625" style="1" customWidth="1"/>
    <col min="15367" max="15367" width="12" style="1" customWidth="1"/>
    <col min="15368" max="15368" width="11.7109375" style="1" customWidth="1"/>
    <col min="15369" max="15369" width="12.28515625" style="1" customWidth="1"/>
    <col min="15370" max="15370" width="15.5703125" style="1" customWidth="1"/>
    <col min="15371" max="15616" width="9.140625" style="1"/>
    <col min="15617" max="15617" width="4.28515625" style="1" customWidth="1"/>
    <col min="15618" max="15618" width="6.42578125" style="1" customWidth="1"/>
    <col min="15619" max="15619" width="8.85546875" style="1" customWidth="1"/>
    <col min="15620" max="15620" width="6.28515625" style="1" customWidth="1"/>
    <col min="15621" max="15621" width="61.28515625" style="1" customWidth="1"/>
    <col min="15622" max="15622" width="14.28515625" style="1" customWidth="1"/>
    <col min="15623" max="15623" width="12" style="1" customWidth="1"/>
    <col min="15624" max="15624" width="11.7109375" style="1" customWidth="1"/>
    <col min="15625" max="15625" width="12.28515625" style="1" customWidth="1"/>
    <col min="15626" max="15626" width="15.5703125" style="1" customWidth="1"/>
    <col min="15627" max="15872" width="9.140625" style="1"/>
    <col min="15873" max="15873" width="4.28515625" style="1" customWidth="1"/>
    <col min="15874" max="15874" width="6.42578125" style="1" customWidth="1"/>
    <col min="15875" max="15875" width="8.85546875" style="1" customWidth="1"/>
    <col min="15876" max="15876" width="6.28515625" style="1" customWidth="1"/>
    <col min="15877" max="15877" width="61.28515625" style="1" customWidth="1"/>
    <col min="15878" max="15878" width="14.28515625" style="1" customWidth="1"/>
    <col min="15879" max="15879" width="12" style="1" customWidth="1"/>
    <col min="15880" max="15880" width="11.7109375" style="1" customWidth="1"/>
    <col min="15881" max="15881" width="12.28515625" style="1" customWidth="1"/>
    <col min="15882" max="15882" width="15.5703125" style="1" customWidth="1"/>
    <col min="15883" max="16128" width="9.140625" style="1"/>
    <col min="16129" max="16129" width="4.28515625" style="1" customWidth="1"/>
    <col min="16130" max="16130" width="6.42578125" style="1" customWidth="1"/>
    <col min="16131" max="16131" width="8.85546875" style="1" customWidth="1"/>
    <col min="16132" max="16132" width="6.28515625" style="1" customWidth="1"/>
    <col min="16133" max="16133" width="61.28515625" style="1" customWidth="1"/>
    <col min="16134" max="16134" width="14.28515625" style="1" customWidth="1"/>
    <col min="16135" max="16135" width="12" style="1" customWidth="1"/>
    <col min="16136" max="16136" width="11.7109375" style="1" customWidth="1"/>
    <col min="16137" max="16137" width="12.28515625" style="1" customWidth="1"/>
    <col min="16138" max="16138" width="15.5703125" style="1" customWidth="1"/>
    <col min="16139" max="16384" width="9.140625" style="1"/>
  </cols>
  <sheetData>
    <row r="1" spans="1:11" x14ac:dyDescent="0.25">
      <c r="G1" s="169" t="s">
        <v>347</v>
      </c>
      <c r="H1" s="169"/>
      <c r="I1" s="169"/>
      <c r="J1" s="169"/>
    </row>
    <row r="2" spans="1:11" x14ac:dyDescent="0.25">
      <c r="G2" s="170" t="s">
        <v>348</v>
      </c>
      <c r="H2" s="170"/>
      <c r="I2" s="170"/>
      <c r="J2" s="170"/>
    </row>
    <row r="3" spans="1:11" x14ac:dyDescent="0.25">
      <c r="G3" s="170" t="s">
        <v>0</v>
      </c>
      <c r="H3" s="170"/>
      <c r="I3" s="170"/>
      <c r="J3" s="170"/>
    </row>
    <row r="4" spans="1:11" ht="15.6" customHeight="1" x14ac:dyDescent="0.25">
      <c r="A4" s="171" t="s">
        <v>1</v>
      </c>
      <c r="B4" s="171"/>
      <c r="C4" s="171"/>
      <c r="D4" s="172"/>
      <c r="E4" s="171"/>
      <c r="F4" s="171"/>
      <c r="G4" s="171"/>
      <c r="H4" s="171"/>
      <c r="K4" s="6" t="s">
        <v>2</v>
      </c>
    </row>
    <row r="5" spans="1:11" x14ac:dyDescent="0.25">
      <c r="A5" s="7"/>
      <c r="B5" s="8"/>
      <c r="C5" s="8"/>
      <c r="D5" s="9"/>
      <c r="E5" s="10"/>
      <c r="F5" s="11"/>
      <c r="G5" s="12"/>
      <c r="H5" s="12"/>
      <c r="K5" s="1" t="s">
        <v>3</v>
      </c>
    </row>
    <row r="6" spans="1:11" ht="30" x14ac:dyDescent="0.25">
      <c r="A6" s="13" t="s">
        <v>4</v>
      </c>
      <c r="B6" s="14" t="s">
        <v>5</v>
      </c>
      <c r="C6" s="14" t="s">
        <v>6</v>
      </c>
      <c r="D6" s="15" t="s">
        <v>7</v>
      </c>
      <c r="E6" s="16" t="s">
        <v>8</v>
      </c>
      <c r="F6" s="17" t="s">
        <v>9</v>
      </c>
      <c r="G6" s="18" t="s">
        <v>10</v>
      </c>
      <c r="H6" s="16" t="s">
        <v>11</v>
      </c>
      <c r="I6" s="19" t="s">
        <v>12</v>
      </c>
      <c r="J6" s="20" t="s">
        <v>13</v>
      </c>
    </row>
    <row r="7" spans="1:11" x14ac:dyDescent="0.25">
      <c r="A7" s="13">
        <v>1</v>
      </c>
      <c r="B7" s="14">
        <v>2</v>
      </c>
      <c r="C7" s="14">
        <v>3</v>
      </c>
      <c r="D7" s="15">
        <v>4</v>
      </c>
      <c r="E7" s="13">
        <v>5</v>
      </c>
      <c r="F7" s="13">
        <v>6</v>
      </c>
      <c r="G7" s="13">
        <v>7</v>
      </c>
      <c r="H7" s="13">
        <v>8</v>
      </c>
      <c r="I7" s="21">
        <v>7</v>
      </c>
      <c r="J7" s="22">
        <v>8</v>
      </c>
    </row>
    <row r="8" spans="1:11" s="25" customFormat="1" x14ac:dyDescent="0.25">
      <c r="A8" s="23">
        <v>1</v>
      </c>
      <c r="B8" s="167" t="s">
        <v>14</v>
      </c>
      <c r="C8" s="167"/>
      <c r="D8" s="167"/>
      <c r="E8" s="167"/>
      <c r="F8" s="24">
        <f>G8+H8</f>
        <v>44200</v>
      </c>
      <c r="G8" s="24">
        <f>G9+G14+G19+G45+G34+G29</f>
        <v>44200</v>
      </c>
      <c r="H8" s="24">
        <f>H9+H14+H19+H45+H34</f>
        <v>0</v>
      </c>
      <c r="I8" s="24">
        <f>I9+I14+I19+I29+I34+I45</f>
        <v>0</v>
      </c>
      <c r="J8" s="24">
        <f>J9+J14+J19+J45+J34</f>
        <v>40200</v>
      </c>
    </row>
    <row r="9" spans="1:11" s="25" customFormat="1" x14ac:dyDescent="0.25">
      <c r="A9" s="26"/>
      <c r="B9" s="27">
        <v>754</v>
      </c>
      <c r="C9" s="14"/>
      <c r="D9" s="15"/>
      <c r="E9" s="28" t="s">
        <v>15</v>
      </c>
      <c r="F9" s="29">
        <f>G9+H9</f>
        <v>18370</v>
      </c>
      <c r="G9" s="29">
        <f t="shared" ref="G9:J10" si="0">G10</f>
        <v>18370</v>
      </c>
      <c r="H9" s="29">
        <f t="shared" si="0"/>
        <v>0</v>
      </c>
      <c r="I9" s="29">
        <f t="shared" si="0"/>
        <v>0</v>
      </c>
      <c r="J9" s="29">
        <f t="shared" si="0"/>
        <v>18370</v>
      </c>
    </row>
    <row r="10" spans="1:11" s="36" customFormat="1" x14ac:dyDescent="0.25">
      <c r="A10" s="30"/>
      <c r="B10" s="31"/>
      <c r="C10" s="32" t="s">
        <v>16</v>
      </c>
      <c r="D10" s="33"/>
      <c r="E10" s="34" t="s">
        <v>17</v>
      </c>
      <c r="F10" s="35">
        <f>G10+H10</f>
        <v>18370</v>
      </c>
      <c r="G10" s="35">
        <f t="shared" si="0"/>
        <v>18370</v>
      </c>
      <c r="H10" s="35">
        <f t="shared" si="0"/>
        <v>0</v>
      </c>
      <c r="I10" s="35">
        <f t="shared" si="0"/>
        <v>0</v>
      </c>
      <c r="J10" s="35">
        <f t="shared" si="0"/>
        <v>18370</v>
      </c>
    </row>
    <row r="11" spans="1:11" x14ac:dyDescent="0.25">
      <c r="A11" s="26"/>
      <c r="B11" s="37"/>
      <c r="C11" s="37" t="s">
        <v>16</v>
      </c>
      <c r="D11" s="38">
        <v>4210</v>
      </c>
      <c r="E11" s="39" t="s">
        <v>18</v>
      </c>
      <c r="F11" s="40">
        <f>G11+H11</f>
        <v>18370</v>
      </c>
      <c r="G11" s="40">
        <f>G13</f>
        <v>18370</v>
      </c>
      <c r="H11" s="40">
        <f>H13</f>
        <v>0</v>
      </c>
      <c r="I11" s="40">
        <f>I13</f>
        <v>0</v>
      </c>
      <c r="J11" s="40">
        <f>J13</f>
        <v>18370</v>
      </c>
    </row>
    <row r="12" spans="1:11" x14ac:dyDescent="0.25">
      <c r="A12" s="26"/>
      <c r="B12" s="31"/>
      <c r="C12" s="37"/>
      <c r="D12" s="41"/>
      <c r="E12" s="42" t="s">
        <v>19</v>
      </c>
      <c r="F12" s="40"/>
      <c r="G12" s="40"/>
      <c r="H12" s="40"/>
      <c r="I12" s="43"/>
      <c r="J12" s="43"/>
    </row>
    <row r="13" spans="1:11" ht="18.75" customHeight="1" x14ac:dyDescent="0.25">
      <c r="A13" s="26"/>
      <c r="B13" s="37"/>
      <c r="C13" s="37"/>
      <c r="D13" s="41"/>
      <c r="E13" s="42" t="s">
        <v>20</v>
      </c>
      <c r="F13" s="40">
        <f>G13+H13</f>
        <v>18370</v>
      </c>
      <c r="G13" s="40">
        <v>18370</v>
      </c>
      <c r="H13" s="40"/>
      <c r="I13" s="44"/>
      <c r="J13" s="44">
        <f>F13+I13</f>
        <v>18370</v>
      </c>
    </row>
    <row r="14" spans="1:11" s="25" customFormat="1" x14ac:dyDescent="0.25">
      <c r="A14" s="26"/>
      <c r="B14" s="14" t="s">
        <v>21</v>
      </c>
      <c r="C14" s="14"/>
      <c r="D14" s="15"/>
      <c r="E14" s="28" t="s">
        <v>22</v>
      </c>
      <c r="F14" s="29">
        <f>SUM(G14+H14)</f>
        <v>4000</v>
      </c>
      <c r="G14" s="29">
        <f>G15</f>
        <v>4000</v>
      </c>
      <c r="H14" s="29">
        <f>H15</f>
        <v>0</v>
      </c>
      <c r="I14" s="29">
        <f>I15</f>
        <v>0</v>
      </c>
      <c r="J14" s="29">
        <f>J15</f>
        <v>4000</v>
      </c>
    </row>
    <row r="15" spans="1:11" s="36" customFormat="1" x14ac:dyDescent="0.25">
      <c r="A15" s="30"/>
      <c r="B15" s="31"/>
      <c r="C15" s="32" t="s">
        <v>23</v>
      </c>
      <c r="D15" s="33"/>
      <c r="E15" s="34" t="s">
        <v>24</v>
      </c>
      <c r="F15" s="35">
        <f>SUM(G15+H15)</f>
        <v>4000</v>
      </c>
      <c r="G15" s="35">
        <f>G16</f>
        <v>4000</v>
      </c>
      <c r="H15" s="35">
        <f>H16</f>
        <v>0</v>
      </c>
      <c r="I15" s="35">
        <f>I16</f>
        <v>0</v>
      </c>
      <c r="J15" s="35">
        <f>F15+I15</f>
        <v>4000</v>
      </c>
    </row>
    <row r="16" spans="1:11" x14ac:dyDescent="0.25">
      <c r="A16" s="26"/>
      <c r="B16" s="37"/>
      <c r="C16" s="37" t="s">
        <v>23</v>
      </c>
      <c r="D16" s="38">
        <v>4210</v>
      </c>
      <c r="E16" s="39" t="s">
        <v>18</v>
      </c>
      <c r="F16" s="40">
        <f>SUM(G16+H16)</f>
        <v>4000</v>
      </c>
      <c r="G16" s="40">
        <f>SUM(G18)</f>
        <v>4000</v>
      </c>
      <c r="H16" s="40">
        <f>SUM(H18)</f>
        <v>0</v>
      </c>
      <c r="I16" s="40">
        <f>SUM(I18)</f>
        <v>0</v>
      </c>
      <c r="J16" s="40">
        <f>SUM(J18)</f>
        <v>4000</v>
      </c>
    </row>
    <row r="17" spans="1:10" x14ac:dyDescent="0.25">
      <c r="A17" s="26"/>
      <c r="B17" s="37"/>
      <c r="C17" s="37"/>
      <c r="D17" s="38"/>
      <c r="E17" s="45" t="s">
        <v>19</v>
      </c>
      <c r="F17" s="40"/>
      <c r="G17" s="40"/>
      <c r="H17" s="40"/>
      <c r="I17" s="40"/>
      <c r="J17" s="40"/>
    </row>
    <row r="18" spans="1:10" x14ac:dyDescent="0.25">
      <c r="A18" s="26"/>
      <c r="B18" s="46"/>
      <c r="C18" s="46"/>
      <c r="D18" s="47"/>
      <c r="E18" s="48" t="s">
        <v>25</v>
      </c>
      <c r="F18" s="49">
        <f>SUM(G18+H18)</f>
        <v>4000</v>
      </c>
      <c r="G18" s="49">
        <v>4000</v>
      </c>
      <c r="H18" s="49"/>
      <c r="I18" s="49"/>
      <c r="J18" s="49">
        <f>F18+I18</f>
        <v>4000</v>
      </c>
    </row>
    <row r="19" spans="1:10" s="25" customFormat="1" x14ac:dyDescent="0.25">
      <c r="A19" s="26"/>
      <c r="B19" s="14" t="s">
        <v>26</v>
      </c>
      <c r="C19" s="14"/>
      <c r="D19" s="15"/>
      <c r="E19" s="28" t="s">
        <v>27</v>
      </c>
      <c r="F19" s="29">
        <f>G19+H19</f>
        <v>11830</v>
      </c>
      <c r="G19" s="29">
        <f>G20</f>
        <v>11830</v>
      </c>
      <c r="H19" s="29">
        <f>H20</f>
        <v>0</v>
      </c>
      <c r="I19" s="29">
        <f>I20</f>
        <v>0</v>
      </c>
      <c r="J19" s="29">
        <f>J20</f>
        <v>8830</v>
      </c>
    </row>
    <row r="20" spans="1:10" s="36" customFormat="1" x14ac:dyDescent="0.25">
      <c r="A20" s="30"/>
      <c r="B20" s="31"/>
      <c r="C20" s="32" t="s">
        <v>28</v>
      </c>
      <c r="D20" s="33"/>
      <c r="E20" s="34" t="s">
        <v>24</v>
      </c>
      <c r="F20" s="35">
        <f>G20+H20</f>
        <v>11830</v>
      </c>
      <c r="G20" s="35">
        <f>SUM(G21:G23,G26)</f>
        <v>11830</v>
      </c>
      <c r="H20" s="35">
        <f>SUM(H21:H23,H26)</f>
        <v>0</v>
      </c>
      <c r="I20" s="35">
        <f>SUM(I21:I23)</f>
        <v>0</v>
      </c>
      <c r="J20" s="35">
        <f>SUM(J21:J23)</f>
        <v>8830</v>
      </c>
    </row>
    <row r="21" spans="1:10" x14ac:dyDescent="0.25">
      <c r="A21" s="26"/>
      <c r="B21" s="37"/>
      <c r="C21" s="37" t="s">
        <v>28</v>
      </c>
      <c r="D21" s="38">
        <v>4110</v>
      </c>
      <c r="E21" s="39" t="s">
        <v>29</v>
      </c>
      <c r="F21" s="40">
        <f>G21+H21</f>
        <v>1269</v>
      </c>
      <c r="G21" s="40">
        <v>1269</v>
      </c>
      <c r="H21" s="40"/>
      <c r="I21" s="40"/>
      <c r="J21" s="40">
        <f>F21+I21</f>
        <v>1269</v>
      </c>
    </row>
    <row r="22" spans="1:10" x14ac:dyDescent="0.25">
      <c r="A22" s="26"/>
      <c r="B22" s="37"/>
      <c r="C22" s="37" t="s">
        <v>28</v>
      </c>
      <c r="D22" s="38">
        <v>4120</v>
      </c>
      <c r="E22" s="39" t="s">
        <v>30</v>
      </c>
      <c r="F22" s="40">
        <f>G22+H22</f>
        <v>181</v>
      </c>
      <c r="G22" s="40">
        <v>181</v>
      </c>
      <c r="H22" s="40"/>
      <c r="I22" s="40"/>
      <c r="J22" s="40">
        <f>F22+I22</f>
        <v>181</v>
      </c>
    </row>
    <row r="23" spans="1:10" x14ac:dyDescent="0.25">
      <c r="A23" s="26"/>
      <c r="B23" s="37"/>
      <c r="C23" s="37" t="s">
        <v>28</v>
      </c>
      <c r="D23" s="38">
        <v>4170</v>
      </c>
      <c r="E23" s="39" t="s">
        <v>31</v>
      </c>
      <c r="F23" s="40">
        <f>G23+H23</f>
        <v>7380</v>
      </c>
      <c r="G23" s="40">
        <f>G25</f>
        <v>7380</v>
      </c>
      <c r="H23" s="40">
        <f>H25</f>
        <v>0</v>
      </c>
      <c r="I23" s="40">
        <f>I25</f>
        <v>0</v>
      </c>
      <c r="J23" s="40">
        <f>J25</f>
        <v>7380</v>
      </c>
    </row>
    <row r="24" spans="1:10" x14ac:dyDescent="0.25">
      <c r="A24" s="26"/>
      <c r="B24" s="37"/>
      <c r="C24" s="37"/>
      <c r="D24" s="38"/>
      <c r="E24" s="39" t="s">
        <v>19</v>
      </c>
      <c r="F24" s="40"/>
      <c r="G24" s="40"/>
      <c r="H24" s="40"/>
      <c r="I24" s="40"/>
      <c r="J24" s="40"/>
    </row>
    <row r="25" spans="1:10" x14ac:dyDescent="0.25">
      <c r="A25" s="26"/>
      <c r="B25" s="37"/>
      <c r="C25" s="37"/>
      <c r="D25" s="41"/>
      <c r="E25" s="42" t="s">
        <v>32</v>
      </c>
      <c r="F25" s="40">
        <f>G25+H25</f>
        <v>7380</v>
      </c>
      <c r="G25" s="40">
        <v>7380</v>
      </c>
      <c r="H25" s="40"/>
      <c r="I25" s="40"/>
      <c r="J25" s="40">
        <f>F25+I25</f>
        <v>7380</v>
      </c>
    </row>
    <row r="26" spans="1:10" x14ac:dyDescent="0.25">
      <c r="A26" s="26"/>
      <c r="B26" s="37"/>
      <c r="C26" s="50" t="s">
        <v>28</v>
      </c>
      <c r="D26" s="38">
        <v>4210</v>
      </c>
      <c r="E26" s="42" t="s">
        <v>33</v>
      </c>
      <c r="F26" s="40">
        <f>G26+H26</f>
        <v>3000</v>
      </c>
      <c r="G26" s="40">
        <f>G28</f>
        <v>3000</v>
      </c>
      <c r="H26" s="40">
        <f>H28</f>
        <v>0</v>
      </c>
      <c r="I26" s="40">
        <f>I28</f>
        <v>0</v>
      </c>
      <c r="J26" s="40">
        <f>J28</f>
        <v>3000</v>
      </c>
    </row>
    <row r="27" spans="1:10" x14ac:dyDescent="0.25">
      <c r="A27" s="26"/>
      <c r="B27" s="37"/>
      <c r="C27" s="37"/>
      <c r="D27" s="41"/>
      <c r="E27" s="42" t="s">
        <v>19</v>
      </c>
      <c r="F27" s="40"/>
      <c r="G27" s="40"/>
      <c r="H27" s="40"/>
      <c r="I27" s="40"/>
      <c r="J27" s="40"/>
    </row>
    <row r="28" spans="1:10" ht="30" x14ac:dyDescent="0.25">
      <c r="A28" s="26"/>
      <c r="B28" s="46"/>
      <c r="C28" s="46"/>
      <c r="D28" s="47"/>
      <c r="E28" s="48" t="s">
        <v>34</v>
      </c>
      <c r="F28" s="49">
        <f>G28+H28</f>
        <v>3000</v>
      </c>
      <c r="G28" s="49">
        <v>3000</v>
      </c>
      <c r="H28" s="49"/>
      <c r="I28" s="49"/>
      <c r="J28" s="49">
        <f>F28+I28</f>
        <v>3000</v>
      </c>
    </row>
    <row r="29" spans="1:10" s="25" customFormat="1" x14ac:dyDescent="0.25">
      <c r="A29" s="26"/>
      <c r="B29" s="14" t="s">
        <v>35</v>
      </c>
      <c r="C29" s="51"/>
      <c r="D29" s="52"/>
      <c r="E29" s="28" t="s">
        <v>36</v>
      </c>
      <c r="F29" s="29">
        <f t="shared" ref="F29:H30" si="1">F30</f>
        <v>1000</v>
      </c>
      <c r="G29" s="29">
        <f t="shared" si="1"/>
        <v>1000</v>
      </c>
      <c r="H29" s="29">
        <f t="shared" si="1"/>
        <v>0</v>
      </c>
      <c r="I29" s="29">
        <f>I30</f>
        <v>0</v>
      </c>
      <c r="J29" s="29">
        <f>J30</f>
        <v>1000</v>
      </c>
    </row>
    <row r="30" spans="1:10" s="36" customFormat="1" x14ac:dyDescent="0.25">
      <c r="A30" s="30"/>
      <c r="B30" s="31"/>
      <c r="C30" s="32" t="s">
        <v>37</v>
      </c>
      <c r="D30" s="53"/>
      <c r="E30" s="54" t="s">
        <v>24</v>
      </c>
      <c r="F30" s="35">
        <f t="shared" si="1"/>
        <v>1000</v>
      </c>
      <c r="G30" s="35">
        <f t="shared" si="1"/>
        <v>1000</v>
      </c>
      <c r="H30" s="35">
        <f t="shared" si="1"/>
        <v>0</v>
      </c>
      <c r="I30" s="35">
        <f>I31</f>
        <v>0</v>
      </c>
      <c r="J30" s="35">
        <f>J31</f>
        <v>1000</v>
      </c>
    </row>
    <row r="31" spans="1:10" x14ac:dyDescent="0.25">
      <c r="A31" s="55"/>
      <c r="B31" s="37"/>
      <c r="C31" s="37" t="s">
        <v>37</v>
      </c>
      <c r="D31" s="38">
        <v>4300</v>
      </c>
      <c r="E31" s="42" t="s">
        <v>38</v>
      </c>
      <c r="F31" s="40">
        <f>G31+H31</f>
        <v>1000</v>
      </c>
      <c r="G31" s="40">
        <f>G33</f>
        <v>1000</v>
      </c>
      <c r="H31" s="40">
        <f>H33</f>
        <v>0</v>
      </c>
      <c r="I31" s="40">
        <f>I33</f>
        <v>0</v>
      </c>
      <c r="J31" s="40">
        <f>J33</f>
        <v>1000</v>
      </c>
    </row>
    <row r="32" spans="1:10" x14ac:dyDescent="0.25">
      <c r="A32" s="26"/>
      <c r="B32" s="37"/>
      <c r="C32" s="37"/>
      <c r="D32" s="41"/>
      <c r="E32" s="42" t="s">
        <v>19</v>
      </c>
      <c r="F32" s="40"/>
      <c r="G32" s="40"/>
      <c r="H32" s="40"/>
      <c r="I32" s="40"/>
      <c r="J32" s="40"/>
    </row>
    <row r="33" spans="1:10" ht="16.5" customHeight="1" x14ac:dyDescent="0.25">
      <c r="A33" s="26"/>
      <c r="B33" s="46"/>
      <c r="C33" s="46"/>
      <c r="D33" s="47"/>
      <c r="E33" s="48" t="s">
        <v>39</v>
      </c>
      <c r="F33" s="49">
        <f>G33+H33</f>
        <v>1000</v>
      </c>
      <c r="G33" s="49">
        <v>1000</v>
      </c>
      <c r="H33" s="49"/>
      <c r="I33" s="49"/>
      <c r="J33" s="49">
        <f>F33+I33</f>
        <v>1000</v>
      </c>
    </row>
    <row r="34" spans="1:10" s="6" customFormat="1" x14ac:dyDescent="0.25">
      <c r="A34" s="26"/>
      <c r="B34" s="14" t="s">
        <v>40</v>
      </c>
      <c r="C34" s="14"/>
      <c r="D34" s="15"/>
      <c r="E34" s="56" t="s">
        <v>41</v>
      </c>
      <c r="F34" s="29">
        <f>F35</f>
        <v>5000</v>
      </c>
      <c r="G34" s="29">
        <f>G35</f>
        <v>5000</v>
      </c>
      <c r="H34" s="29">
        <f>H35</f>
        <v>0</v>
      </c>
      <c r="I34" s="29">
        <f>I35</f>
        <v>0</v>
      </c>
      <c r="J34" s="29">
        <f>J35</f>
        <v>5000</v>
      </c>
    </row>
    <row r="35" spans="1:10" s="57" customFormat="1" x14ac:dyDescent="0.25">
      <c r="A35" s="30"/>
      <c r="B35" s="32"/>
      <c r="C35" s="32" t="s">
        <v>42</v>
      </c>
      <c r="D35" s="33"/>
      <c r="E35" s="54" t="s">
        <v>24</v>
      </c>
      <c r="F35" s="35">
        <f>F39+F42+F36</f>
        <v>5000</v>
      </c>
      <c r="G35" s="35">
        <f>G39+G42+G36</f>
        <v>5000</v>
      </c>
      <c r="H35" s="35">
        <f>H39+H42+H36</f>
        <v>0</v>
      </c>
      <c r="I35" s="35">
        <f>I36+I39+I42</f>
        <v>0</v>
      </c>
      <c r="J35" s="35">
        <f>J39+J42+J36</f>
        <v>5000</v>
      </c>
    </row>
    <row r="36" spans="1:10" s="59" customFormat="1" x14ac:dyDescent="0.25">
      <c r="A36" s="26"/>
      <c r="B36" s="58"/>
      <c r="C36" s="50" t="s">
        <v>42</v>
      </c>
      <c r="D36" s="38">
        <v>4210</v>
      </c>
      <c r="E36" s="42" t="s">
        <v>33</v>
      </c>
      <c r="F36" s="40">
        <f>G36+H36</f>
        <v>1000</v>
      </c>
      <c r="G36" s="40">
        <f>G38</f>
        <v>1000</v>
      </c>
      <c r="H36" s="40">
        <f>H38</f>
        <v>0</v>
      </c>
      <c r="I36" s="35">
        <f>I38</f>
        <v>0</v>
      </c>
      <c r="J36" s="35">
        <f>J38</f>
        <v>1000</v>
      </c>
    </row>
    <row r="37" spans="1:10" s="57" customFormat="1" x14ac:dyDescent="0.25">
      <c r="A37" s="30"/>
      <c r="B37" s="32"/>
      <c r="C37" s="32"/>
      <c r="D37" s="33"/>
      <c r="E37" s="42" t="s">
        <v>19</v>
      </c>
      <c r="F37" s="35"/>
      <c r="G37" s="35"/>
      <c r="H37" s="35"/>
      <c r="I37" s="35"/>
      <c r="J37" s="35"/>
    </row>
    <row r="38" spans="1:10" s="59" customFormat="1" x14ac:dyDescent="0.25">
      <c r="A38" s="26"/>
      <c r="B38" s="58"/>
      <c r="C38" s="58"/>
      <c r="D38" s="38"/>
      <c r="E38" s="42" t="s">
        <v>43</v>
      </c>
      <c r="F38" s="40">
        <f>G38+H38</f>
        <v>1000</v>
      </c>
      <c r="G38" s="40">
        <v>1000</v>
      </c>
      <c r="H38" s="40"/>
      <c r="I38" s="40"/>
      <c r="J38" s="40">
        <f>F38+I38</f>
        <v>1000</v>
      </c>
    </row>
    <row r="39" spans="1:10" s="59" customFormat="1" x14ac:dyDescent="0.25">
      <c r="A39" s="26"/>
      <c r="B39" s="58"/>
      <c r="C39" s="50" t="s">
        <v>42</v>
      </c>
      <c r="D39" s="38">
        <v>4220</v>
      </c>
      <c r="E39" s="42" t="s">
        <v>44</v>
      </c>
      <c r="F39" s="40">
        <f>F41</f>
        <v>2000</v>
      </c>
      <c r="G39" s="40">
        <f>G41</f>
        <v>2000</v>
      </c>
      <c r="H39" s="40">
        <f>H41</f>
        <v>0</v>
      </c>
      <c r="I39" s="40">
        <f>I41</f>
        <v>0</v>
      </c>
      <c r="J39" s="40">
        <f>J41</f>
        <v>2000</v>
      </c>
    </row>
    <row r="40" spans="1:10" s="59" customFormat="1" x14ac:dyDescent="0.25">
      <c r="A40" s="26"/>
      <c r="B40" s="58"/>
      <c r="C40" s="58"/>
      <c r="D40" s="38"/>
      <c r="E40" s="42" t="s">
        <v>19</v>
      </c>
      <c r="F40" s="40"/>
      <c r="G40" s="40"/>
      <c r="H40" s="40"/>
      <c r="I40" s="40"/>
      <c r="J40" s="40"/>
    </row>
    <row r="41" spans="1:10" s="59" customFormat="1" x14ac:dyDescent="0.25">
      <c r="A41" s="26"/>
      <c r="B41" s="58"/>
      <c r="C41" s="58"/>
      <c r="D41" s="38"/>
      <c r="E41" s="42" t="s">
        <v>43</v>
      </c>
      <c r="F41" s="40">
        <f>G41+H41</f>
        <v>2000</v>
      </c>
      <c r="G41" s="40">
        <v>2000</v>
      </c>
      <c r="H41" s="40"/>
      <c r="I41" s="40"/>
      <c r="J41" s="40">
        <f>F41+I41</f>
        <v>2000</v>
      </c>
    </row>
    <row r="42" spans="1:10" s="59" customFormat="1" x14ac:dyDescent="0.25">
      <c r="A42" s="55"/>
      <c r="B42" s="58"/>
      <c r="C42" s="50" t="s">
        <v>42</v>
      </c>
      <c r="D42" s="38">
        <v>4300</v>
      </c>
      <c r="E42" s="42" t="s">
        <v>38</v>
      </c>
      <c r="F42" s="40">
        <f>F44</f>
        <v>2000</v>
      </c>
      <c r="G42" s="40">
        <f>G44</f>
        <v>2000</v>
      </c>
      <c r="H42" s="40">
        <f>H44</f>
        <v>0</v>
      </c>
      <c r="I42" s="40">
        <f>I44</f>
        <v>0</v>
      </c>
      <c r="J42" s="40">
        <f>J44</f>
        <v>2000</v>
      </c>
    </row>
    <row r="43" spans="1:10" s="59" customFormat="1" x14ac:dyDescent="0.25">
      <c r="A43" s="26"/>
      <c r="B43" s="58"/>
      <c r="C43" s="58"/>
      <c r="D43" s="38"/>
      <c r="E43" s="42" t="s">
        <v>19</v>
      </c>
      <c r="F43" s="40"/>
      <c r="G43" s="40"/>
      <c r="H43" s="40"/>
      <c r="I43" s="60"/>
      <c r="J43" s="60"/>
    </row>
    <row r="44" spans="1:10" s="59" customFormat="1" x14ac:dyDescent="0.25">
      <c r="A44" s="26"/>
      <c r="B44" s="58"/>
      <c r="C44" s="58"/>
      <c r="D44" s="38"/>
      <c r="E44" s="42" t="s">
        <v>43</v>
      </c>
      <c r="F44" s="40">
        <f>G44+H44</f>
        <v>2000</v>
      </c>
      <c r="G44" s="40">
        <v>2000</v>
      </c>
      <c r="H44" s="40"/>
      <c r="I44" s="61"/>
      <c r="J44" s="61">
        <f>F44+I44</f>
        <v>2000</v>
      </c>
    </row>
    <row r="45" spans="1:10" x14ac:dyDescent="0.25">
      <c r="A45" s="26"/>
      <c r="B45" s="14" t="s">
        <v>45</v>
      </c>
      <c r="C45" s="14"/>
      <c r="D45" s="15"/>
      <c r="E45" s="62" t="s">
        <v>46</v>
      </c>
      <c r="F45" s="63">
        <f>G45+H45</f>
        <v>4000</v>
      </c>
      <c r="G45" s="63">
        <f>G46</f>
        <v>4000</v>
      </c>
      <c r="H45" s="63">
        <f>H46</f>
        <v>0</v>
      </c>
      <c r="I45" s="63">
        <f>I46</f>
        <v>0</v>
      </c>
      <c r="J45" s="63">
        <f>J46</f>
        <v>4000</v>
      </c>
    </row>
    <row r="46" spans="1:10" x14ac:dyDescent="0.25">
      <c r="A46" s="26"/>
      <c r="B46" s="31"/>
      <c r="C46" s="32" t="s">
        <v>47</v>
      </c>
      <c r="D46" s="33"/>
      <c r="E46" s="34" t="s">
        <v>24</v>
      </c>
      <c r="F46" s="64">
        <f>G46+H46</f>
        <v>4000</v>
      </c>
      <c r="G46" s="64">
        <f>G47</f>
        <v>4000</v>
      </c>
      <c r="H46" s="64">
        <f>H47</f>
        <v>0</v>
      </c>
      <c r="I46" s="64">
        <f>I47</f>
        <v>0</v>
      </c>
      <c r="J46" s="64">
        <f>F46+I46</f>
        <v>4000</v>
      </c>
    </row>
    <row r="47" spans="1:10" x14ac:dyDescent="0.25">
      <c r="A47" s="26"/>
      <c r="B47" s="37"/>
      <c r="C47" s="37" t="s">
        <v>47</v>
      </c>
      <c r="D47" s="55">
        <v>4210</v>
      </c>
      <c r="E47" s="42" t="s">
        <v>33</v>
      </c>
      <c r="F47" s="65">
        <f>G47+H47</f>
        <v>4000</v>
      </c>
      <c r="G47" s="65">
        <f>G49</f>
        <v>4000</v>
      </c>
      <c r="H47" s="65">
        <f>H49</f>
        <v>0</v>
      </c>
      <c r="I47" s="65">
        <f>I49</f>
        <v>0</v>
      </c>
      <c r="J47" s="65">
        <f>J49</f>
        <v>4000</v>
      </c>
    </row>
    <row r="48" spans="1:10" x14ac:dyDescent="0.25">
      <c r="A48" s="26"/>
      <c r="B48" s="37"/>
      <c r="C48" s="37"/>
      <c r="D48" s="38"/>
      <c r="E48" s="42" t="s">
        <v>19</v>
      </c>
      <c r="F48" s="65"/>
      <c r="G48" s="65"/>
      <c r="H48" s="65"/>
      <c r="I48" s="65"/>
      <c r="J48" s="65"/>
    </row>
    <row r="49" spans="1:10" ht="30" x14ac:dyDescent="0.25">
      <c r="A49" s="26"/>
      <c r="B49" s="37"/>
      <c r="C49" s="37"/>
      <c r="D49" s="38"/>
      <c r="E49" s="42" t="s">
        <v>48</v>
      </c>
      <c r="F49" s="65">
        <f>G49+H49</f>
        <v>4000</v>
      </c>
      <c r="G49" s="65">
        <v>4000</v>
      </c>
      <c r="H49" s="65"/>
      <c r="I49" s="65"/>
      <c r="J49" s="65">
        <f>F49+I49</f>
        <v>4000</v>
      </c>
    </row>
    <row r="50" spans="1:10" x14ac:dyDescent="0.25">
      <c r="A50" s="23">
        <v>2</v>
      </c>
      <c r="B50" s="166" t="s">
        <v>49</v>
      </c>
      <c r="C50" s="166"/>
      <c r="D50" s="166"/>
      <c r="E50" s="166"/>
      <c r="F50" s="66">
        <f>G50+H50</f>
        <v>76471.199999999997</v>
      </c>
      <c r="G50" s="66">
        <f>G60+G65+G82+G51+G77</f>
        <v>40471.199999999997</v>
      </c>
      <c r="H50" s="66">
        <f>H60+H65+H82+H51+H77</f>
        <v>36000</v>
      </c>
      <c r="I50" s="66">
        <f>I60+I65+I82+I51</f>
        <v>0</v>
      </c>
      <c r="J50" s="66">
        <f>J60+J65+J82+J51</f>
        <v>65471.199999999997</v>
      </c>
    </row>
    <row r="51" spans="1:10" s="25" customFormat="1" x14ac:dyDescent="0.25">
      <c r="A51" s="26"/>
      <c r="B51" s="13">
        <v>600</v>
      </c>
      <c r="C51" s="13"/>
      <c r="D51" s="13"/>
      <c r="E51" s="67" t="s">
        <v>50</v>
      </c>
      <c r="F51" s="29">
        <f>G51+H51</f>
        <v>34000</v>
      </c>
      <c r="G51" s="29">
        <f>G52+G56</f>
        <v>9000</v>
      </c>
      <c r="H51" s="29">
        <f>H52+H56</f>
        <v>25000</v>
      </c>
      <c r="I51" s="29">
        <f>I52+I56</f>
        <v>0</v>
      </c>
      <c r="J51" s="29">
        <f>F51+I51</f>
        <v>34000</v>
      </c>
    </row>
    <row r="52" spans="1:10" s="36" customFormat="1" x14ac:dyDescent="0.25">
      <c r="A52" s="68"/>
      <c r="B52" s="68"/>
      <c r="C52" s="68">
        <v>60016</v>
      </c>
      <c r="D52" s="68"/>
      <c r="E52" s="69" t="s">
        <v>51</v>
      </c>
      <c r="F52" s="35">
        <f>G52+H52</f>
        <v>9000</v>
      </c>
      <c r="G52" s="35">
        <f>G53</f>
        <v>9000</v>
      </c>
      <c r="H52" s="35">
        <f>H53</f>
        <v>0</v>
      </c>
      <c r="I52" s="35">
        <f>I53</f>
        <v>0</v>
      </c>
      <c r="J52" s="35">
        <f>F52+I52</f>
        <v>9000</v>
      </c>
    </row>
    <row r="53" spans="1:10" x14ac:dyDescent="0.25">
      <c r="A53" s="55"/>
      <c r="B53" s="55"/>
      <c r="C53" s="70">
        <v>60016</v>
      </c>
      <c r="D53" s="55">
        <v>4270</v>
      </c>
      <c r="E53" s="71" t="s">
        <v>52</v>
      </c>
      <c r="F53" s="40">
        <f>G53+H53</f>
        <v>9000</v>
      </c>
      <c r="G53" s="40">
        <f>G55</f>
        <v>9000</v>
      </c>
      <c r="H53" s="40">
        <f>H55</f>
        <v>0</v>
      </c>
      <c r="I53" s="40">
        <f>I55</f>
        <v>0</v>
      </c>
      <c r="J53" s="40">
        <f>F53+I53</f>
        <v>9000</v>
      </c>
    </row>
    <row r="54" spans="1:10" x14ac:dyDescent="0.25">
      <c r="A54" s="55"/>
      <c r="B54" s="55"/>
      <c r="C54" s="55"/>
      <c r="D54" s="55"/>
      <c r="E54" s="42" t="s">
        <v>19</v>
      </c>
      <c r="F54" s="40"/>
      <c r="G54" s="40"/>
      <c r="H54" s="40"/>
      <c r="I54" s="40"/>
      <c r="J54" s="40"/>
    </row>
    <row r="55" spans="1:10" x14ac:dyDescent="0.25">
      <c r="A55" s="55"/>
      <c r="B55" s="55"/>
      <c r="C55" s="55"/>
      <c r="D55" s="55"/>
      <c r="E55" s="71" t="s">
        <v>53</v>
      </c>
      <c r="F55" s="40">
        <f>G55+H55</f>
        <v>9000</v>
      </c>
      <c r="G55" s="40">
        <v>9000</v>
      </c>
      <c r="H55" s="40"/>
      <c r="I55" s="40"/>
      <c r="J55" s="40">
        <f>F55+I55</f>
        <v>9000</v>
      </c>
    </row>
    <row r="56" spans="1:10" s="36" customFormat="1" x14ac:dyDescent="0.25">
      <c r="A56" s="68"/>
      <c r="B56" s="68"/>
      <c r="C56" s="68">
        <v>60020</v>
      </c>
      <c r="D56" s="68"/>
      <c r="E56" s="72" t="s">
        <v>54</v>
      </c>
      <c r="F56" s="35">
        <f>G56+H56</f>
        <v>25000</v>
      </c>
      <c r="G56" s="35">
        <f>G57</f>
        <v>0</v>
      </c>
      <c r="H56" s="35">
        <f>H57</f>
        <v>25000</v>
      </c>
      <c r="I56" s="35">
        <f>I57</f>
        <v>0</v>
      </c>
      <c r="J56" s="35">
        <f>F56+I56</f>
        <v>25000</v>
      </c>
    </row>
    <row r="57" spans="1:10" x14ac:dyDescent="0.25">
      <c r="A57" s="55"/>
      <c r="B57" s="55"/>
      <c r="C57" s="70">
        <v>60020</v>
      </c>
      <c r="D57" s="55">
        <v>6060</v>
      </c>
      <c r="E57" s="71" t="s">
        <v>55</v>
      </c>
      <c r="F57" s="40">
        <f>G57+H57</f>
        <v>25000</v>
      </c>
      <c r="G57" s="40">
        <f>G59</f>
        <v>0</v>
      </c>
      <c r="H57" s="40">
        <f>H59</f>
        <v>25000</v>
      </c>
      <c r="I57" s="40">
        <f>I59</f>
        <v>0</v>
      </c>
      <c r="J57" s="40">
        <f>J59</f>
        <v>25000</v>
      </c>
    </row>
    <row r="58" spans="1:10" x14ac:dyDescent="0.25">
      <c r="A58" s="55"/>
      <c r="B58" s="55"/>
      <c r="C58" s="55"/>
      <c r="D58" s="55"/>
      <c r="E58" s="42" t="s">
        <v>19</v>
      </c>
      <c r="F58" s="40"/>
      <c r="G58" s="40"/>
      <c r="H58" s="40"/>
      <c r="I58" s="40"/>
      <c r="J58" s="40"/>
    </row>
    <row r="59" spans="1:10" ht="31.5" customHeight="1" x14ac:dyDescent="0.25">
      <c r="A59" s="55"/>
      <c r="B59" s="55"/>
      <c r="C59" s="55"/>
      <c r="D59" s="55"/>
      <c r="E59" s="73" t="s">
        <v>56</v>
      </c>
      <c r="F59" s="40">
        <f>G59+H59</f>
        <v>25000</v>
      </c>
      <c r="G59" s="40"/>
      <c r="H59" s="40">
        <v>25000</v>
      </c>
      <c r="I59" s="40"/>
      <c r="J59" s="40">
        <f>F59+I59</f>
        <v>25000</v>
      </c>
    </row>
    <row r="60" spans="1:10" x14ac:dyDescent="0.25">
      <c r="A60" s="26"/>
      <c r="B60" s="14" t="s">
        <v>21</v>
      </c>
      <c r="C60" s="74"/>
      <c r="D60" s="75"/>
      <c r="E60" s="28" t="s">
        <v>22</v>
      </c>
      <c r="F60" s="29">
        <f>G60+H60</f>
        <v>2471.1999999999998</v>
      </c>
      <c r="G60" s="29">
        <f t="shared" ref="G60:J61" si="2">G61</f>
        <v>2471.1999999999998</v>
      </c>
      <c r="H60" s="29">
        <f t="shared" si="2"/>
        <v>0</v>
      </c>
      <c r="I60" s="29">
        <f t="shared" si="2"/>
        <v>0</v>
      </c>
      <c r="J60" s="29">
        <f t="shared" si="2"/>
        <v>2471.1999999999998</v>
      </c>
    </row>
    <row r="61" spans="1:10" x14ac:dyDescent="0.25">
      <c r="A61" s="26"/>
      <c r="B61" s="31"/>
      <c r="C61" s="32" t="s">
        <v>23</v>
      </c>
      <c r="D61" s="33"/>
      <c r="E61" s="34" t="s">
        <v>24</v>
      </c>
      <c r="F61" s="35">
        <f>G61+H61</f>
        <v>2471.1999999999998</v>
      </c>
      <c r="G61" s="35">
        <f t="shared" si="2"/>
        <v>2471.1999999999998</v>
      </c>
      <c r="H61" s="35">
        <f t="shared" si="2"/>
        <v>0</v>
      </c>
      <c r="I61" s="35">
        <f t="shared" si="2"/>
        <v>0</v>
      </c>
      <c r="J61" s="35">
        <f t="shared" si="2"/>
        <v>2471.1999999999998</v>
      </c>
    </row>
    <row r="62" spans="1:10" x14ac:dyDescent="0.25">
      <c r="A62" s="26"/>
      <c r="B62" s="37"/>
      <c r="C62" s="37" t="s">
        <v>23</v>
      </c>
      <c r="D62" s="38">
        <v>4240</v>
      </c>
      <c r="E62" s="42" t="s">
        <v>57</v>
      </c>
      <c r="F62" s="40">
        <f>G62+H62</f>
        <v>2471.1999999999998</v>
      </c>
      <c r="G62" s="40">
        <f>G64</f>
        <v>2471.1999999999998</v>
      </c>
      <c r="H62" s="40">
        <f>H64</f>
        <v>0</v>
      </c>
      <c r="I62" s="40">
        <f>I64</f>
        <v>0</v>
      </c>
      <c r="J62" s="40">
        <f>J64</f>
        <v>2471.1999999999998</v>
      </c>
    </row>
    <row r="63" spans="1:10" x14ac:dyDescent="0.25">
      <c r="A63" s="26"/>
      <c r="B63" s="37"/>
      <c r="C63" s="37"/>
      <c r="D63" s="38"/>
      <c r="E63" s="42" t="s">
        <v>19</v>
      </c>
      <c r="F63" s="40"/>
      <c r="G63" s="40"/>
      <c r="H63" s="40"/>
      <c r="I63" s="40"/>
      <c r="J63" s="40"/>
    </row>
    <row r="64" spans="1:10" ht="30" x14ac:dyDescent="0.25">
      <c r="A64" s="26"/>
      <c r="B64" s="37"/>
      <c r="C64" s="37"/>
      <c r="D64" s="41"/>
      <c r="E64" s="39" t="s">
        <v>58</v>
      </c>
      <c r="F64" s="40">
        <f>G64+H64</f>
        <v>2471.1999999999998</v>
      </c>
      <c r="G64" s="40">
        <v>2471.1999999999998</v>
      </c>
      <c r="H64" s="40"/>
      <c r="I64" s="49"/>
      <c r="J64" s="49">
        <f>F64+I64</f>
        <v>2471.1999999999998</v>
      </c>
    </row>
    <row r="65" spans="1:10" x14ac:dyDescent="0.25">
      <c r="A65" s="26"/>
      <c r="B65" s="14" t="s">
        <v>40</v>
      </c>
      <c r="C65" s="74"/>
      <c r="D65" s="15"/>
      <c r="E65" s="28" t="s">
        <v>41</v>
      </c>
      <c r="F65" s="29">
        <f>G65+H65</f>
        <v>27000</v>
      </c>
      <c r="G65" s="29">
        <f>G66</f>
        <v>27000</v>
      </c>
      <c r="H65" s="29">
        <f>H66</f>
        <v>0</v>
      </c>
      <c r="I65" s="29">
        <f>I66</f>
        <v>0</v>
      </c>
      <c r="J65" s="29">
        <f>J66</f>
        <v>27000</v>
      </c>
    </row>
    <row r="66" spans="1:10" x14ac:dyDescent="0.25">
      <c r="A66" s="26"/>
      <c r="B66" s="31"/>
      <c r="C66" s="32" t="s">
        <v>42</v>
      </c>
      <c r="D66" s="33"/>
      <c r="E66" s="34" t="s">
        <v>24</v>
      </c>
      <c r="F66" s="35">
        <f>G66+H66</f>
        <v>27000</v>
      </c>
      <c r="G66" s="35">
        <f>G74+G71+G67</f>
        <v>27000</v>
      </c>
      <c r="H66" s="35">
        <f>H74+H71+H67</f>
        <v>0</v>
      </c>
      <c r="I66" s="35">
        <f>I74+I71+I67</f>
        <v>0</v>
      </c>
      <c r="J66" s="35">
        <f>J74+J71+J67</f>
        <v>27000</v>
      </c>
    </row>
    <row r="67" spans="1:10" x14ac:dyDescent="0.25">
      <c r="A67" s="26"/>
      <c r="B67" s="37"/>
      <c r="C67" s="50" t="s">
        <v>42</v>
      </c>
      <c r="D67" s="38">
        <v>4210</v>
      </c>
      <c r="E67" s="76" t="s">
        <v>59</v>
      </c>
      <c r="F67" s="40">
        <f>G67+H67</f>
        <v>8500</v>
      </c>
      <c r="G67" s="40">
        <f>SUM(G69:G70)</f>
        <v>8500</v>
      </c>
      <c r="H67" s="40">
        <f>SUM(H69:H70)</f>
        <v>0</v>
      </c>
      <c r="I67" s="40">
        <f>I69+I70</f>
        <v>0</v>
      </c>
      <c r="J67" s="40">
        <f>F67+I67</f>
        <v>8500</v>
      </c>
    </row>
    <row r="68" spans="1:10" x14ac:dyDescent="0.25">
      <c r="A68" s="26"/>
      <c r="B68" s="37"/>
      <c r="C68" s="58"/>
      <c r="D68" s="38"/>
      <c r="E68" s="42" t="s">
        <v>19</v>
      </c>
      <c r="F68" s="40"/>
      <c r="G68" s="40"/>
      <c r="H68" s="40"/>
      <c r="I68" s="40"/>
      <c r="J68" s="40"/>
    </row>
    <row r="69" spans="1:10" ht="30" x14ac:dyDescent="0.25">
      <c r="A69" s="26"/>
      <c r="B69" s="37"/>
      <c r="C69" s="58"/>
      <c r="D69" s="38"/>
      <c r="E69" s="39" t="s">
        <v>60</v>
      </c>
      <c r="F69" s="40">
        <f>G69+H69</f>
        <v>6500</v>
      </c>
      <c r="G69" s="40">
        <v>6500</v>
      </c>
      <c r="H69" s="40"/>
      <c r="I69" s="40"/>
      <c r="J69" s="40">
        <f>F69+I69</f>
        <v>6500</v>
      </c>
    </row>
    <row r="70" spans="1:10" x14ac:dyDescent="0.25">
      <c r="A70" s="26"/>
      <c r="B70" s="37"/>
      <c r="C70" s="58"/>
      <c r="D70" s="38"/>
      <c r="E70" s="39" t="s">
        <v>61</v>
      </c>
      <c r="F70" s="40">
        <f>G70+H70</f>
        <v>2000</v>
      </c>
      <c r="G70" s="40">
        <v>2000</v>
      </c>
      <c r="H70" s="40"/>
      <c r="I70" s="40"/>
      <c r="J70" s="40">
        <f>F70+I70</f>
        <v>2000</v>
      </c>
    </row>
    <row r="71" spans="1:10" x14ac:dyDescent="0.25">
      <c r="A71" s="26"/>
      <c r="B71" s="37"/>
      <c r="C71" s="37" t="s">
        <v>42</v>
      </c>
      <c r="D71" s="38">
        <v>4220</v>
      </c>
      <c r="E71" s="42" t="s">
        <v>44</v>
      </c>
      <c r="F71" s="40">
        <f>G71+H71</f>
        <v>3500</v>
      </c>
      <c r="G71" s="40">
        <f>G73</f>
        <v>3500</v>
      </c>
      <c r="H71" s="40">
        <f>H73</f>
        <v>0</v>
      </c>
      <c r="I71" s="40">
        <f>I73</f>
        <v>0</v>
      </c>
      <c r="J71" s="40">
        <f>J73</f>
        <v>3500</v>
      </c>
    </row>
    <row r="72" spans="1:10" x14ac:dyDescent="0.25">
      <c r="A72" s="26"/>
      <c r="B72" s="37"/>
      <c r="C72" s="58"/>
      <c r="D72" s="38"/>
      <c r="E72" s="42" t="s">
        <v>19</v>
      </c>
      <c r="F72" s="40"/>
      <c r="G72" s="40"/>
      <c r="H72" s="40"/>
      <c r="I72" s="40"/>
      <c r="J72" s="40"/>
    </row>
    <row r="73" spans="1:10" ht="30" x14ac:dyDescent="0.25">
      <c r="A73" s="26"/>
      <c r="B73" s="37"/>
      <c r="C73" s="58"/>
      <c r="D73" s="38"/>
      <c r="E73" s="39" t="s">
        <v>60</v>
      </c>
      <c r="F73" s="40">
        <f>G73+H73</f>
        <v>3500</v>
      </c>
      <c r="G73" s="40">
        <v>3500</v>
      </c>
      <c r="H73" s="40"/>
      <c r="I73" s="40"/>
      <c r="J73" s="40">
        <f>F73+I73</f>
        <v>3500</v>
      </c>
    </row>
    <row r="74" spans="1:10" x14ac:dyDescent="0.25">
      <c r="A74" s="55"/>
      <c r="B74" s="37"/>
      <c r="C74" s="37" t="s">
        <v>42</v>
      </c>
      <c r="D74" s="38">
        <v>4300</v>
      </c>
      <c r="E74" s="39" t="s">
        <v>62</v>
      </c>
      <c r="F74" s="40">
        <f>G74+H74</f>
        <v>15000</v>
      </c>
      <c r="G74" s="40">
        <f>SUM(G76:G76)</f>
        <v>15000</v>
      </c>
      <c r="H74" s="40">
        <f>SUM(H76:H76)</f>
        <v>0</v>
      </c>
      <c r="I74" s="40">
        <f>SUM(I76:I76)</f>
        <v>0</v>
      </c>
      <c r="J74" s="40">
        <f>SUM(J76:J76)</f>
        <v>15000</v>
      </c>
    </row>
    <row r="75" spans="1:10" x14ac:dyDescent="0.25">
      <c r="A75" s="26"/>
      <c r="B75" s="37"/>
      <c r="C75" s="37"/>
      <c r="D75" s="38"/>
      <c r="E75" s="42" t="s">
        <v>19</v>
      </c>
      <c r="F75" s="40"/>
      <c r="G75" s="40"/>
      <c r="H75" s="40"/>
      <c r="I75" s="40"/>
      <c r="J75" s="40"/>
    </row>
    <row r="76" spans="1:10" ht="30" x14ac:dyDescent="0.25">
      <c r="A76" s="26"/>
      <c r="B76" s="37"/>
      <c r="C76" s="37"/>
      <c r="D76" s="41"/>
      <c r="E76" s="39" t="s">
        <v>60</v>
      </c>
      <c r="F76" s="40">
        <f>G76+H76</f>
        <v>15000</v>
      </c>
      <c r="G76" s="40">
        <v>15000</v>
      </c>
      <c r="H76" s="40"/>
      <c r="I76" s="49"/>
      <c r="J76" s="49">
        <f>F76+I76</f>
        <v>15000</v>
      </c>
    </row>
    <row r="77" spans="1:10" s="6" customFormat="1" x14ac:dyDescent="0.25">
      <c r="A77" s="26"/>
      <c r="B77" s="14" t="s">
        <v>35</v>
      </c>
      <c r="C77" s="14"/>
      <c r="D77" s="15"/>
      <c r="E77" s="28" t="s">
        <v>36</v>
      </c>
      <c r="F77" s="29">
        <f>G77+H77</f>
        <v>11000</v>
      </c>
      <c r="G77" s="29">
        <f t="shared" ref="G77:I78" si="3">G78</f>
        <v>0</v>
      </c>
      <c r="H77" s="29">
        <f t="shared" si="3"/>
        <v>11000</v>
      </c>
      <c r="I77" s="29">
        <f t="shared" si="3"/>
        <v>0</v>
      </c>
      <c r="J77" s="29">
        <f>F77+I77</f>
        <v>11000</v>
      </c>
    </row>
    <row r="78" spans="1:10" s="57" customFormat="1" x14ac:dyDescent="0.25">
      <c r="A78" s="30"/>
      <c r="B78" s="32"/>
      <c r="C78" s="32" t="s">
        <v>63</v>
      </c>
      <c r="D78" s="33"/>
      <c r="E78" s="54" t="s">
        <v>64</v>
      </c>
      <c r="F78" s="35">
        <f>G78+H78</f>
        <v>11000</v>
      </c>
      <c r="G78" s="35">
        <f t="shared" si="3"/>
        <v>0</v>
      </c>
      <c r="H78" s="35">
        <f t="shared" si="3"/>
        <v>11000</v>
      </c>
      <c r="I78" s="35">
        <f t="shared" si="3"/>
        <v>0</v>
      </c>
      <c r="J78" s="35">
        <f>F78+I78</f>
        <v>11000</v>
      </c>
    </row>
    <row r="79" spans="1:10" s="59" customFormat="1" x14ac:dyDescent="0.25">
      <c r="A79" s="55"/>
      <c r="B79" s="58"/>
      <c r="C79" s="50" t="s">
        <v>63</v>
      </c>
      <c r="D79" s="38">
        <v>6050</v>
      </c>
      <c r="E79" s="73" t="s">
        <v>65</v>
      </c>
      <c r="F79" s="40">
        <f>G79+H79</f>
        <v>11000</v>
      </c>
      <c r="G79" s="40">
        <f>G81</f>
        <v>0</v>
      </c>
      <c r="H79" s="40">
        <f>H81</f>
        <v>11000</v>
      </c>
      <c r="I79" s="40">
        <f>I81</f>
        <v>0</v>
      </c>
      <c r="J79" s="40">
        <f>F79+I79</f>
        <v>11000</v>
      </c>
    </row>
    <row r="80" spans="1:10" s="59" customFormat="1" x14ac:dyDescent="0.25">
      <c r="A80" s="26"/>
      <c r="B80" s="58"/>
      <c r="C80" s="58"/>
      <c r="D80" s="38"/>
      <c r="E80" s="42" t="s">
        <v>19</v>
      </c>
      <c r="F80" s="40"/>
      <c r="G80" s="40"/>
      <c r="H80" s="40"/>
      <c r="I80" s="40"/>
      <c r="J80" s="40"/>
    </row>
    <row r="81" spans="1:10" s="59" customFormat="1" ht="30" x14ac:dyDescent="0.25">
      <c r="A81" s="26"/>
      <c r="B81" s="77"/>
      <c r="C81" s="77"/>
      <c r="D81" s="78"/>
      <c r="E81" s="79" t="s">
        <v>66</v>
      </c>
      <c r="F81" s="49">
        <f>G81+H81</f>
        <v>11000</v>
      </c>
      <c r="G81" s="49"/>
      <c r="H81" s="49">
        <v>11000</v>
      </c>
      <c r="I81" s="49"/>
      <c r="J81" s="49">
        <f>F81+I81</f>
        <v>11000</v>
      </c>
    </row>
    <row r="82" spans="1:10" x14ac:dyDescent="0.25">
      <c r="A82" s="26"/>
      <c r="B82" s="14" t="s">
        <v>45</v>
      </c>
      <c r="C82" s="74"/>
      <c r="D82" s="15"/>
      <c r="E82" s="62" t="s">
        <v>46</v>
      </c>
      <c r="F82" s="29">
        <f>G82+H82</f>
        <v>2000</v>
      </c>
      <c r="G82" s="29">
        <f t="shared" ref="G82:J83" si="4">G83</f>
        <v>2000</v>
      </c>
      <c r="H82" s="29">
        <f t="shared" si="4"/>
        <v>0</v>
      </c>
      <c r="I82" s="29">
        <f t="shared" si="4"/>
        <v>0</v>
      </c>
      <c r="J82" s="29">
        <f t="shared" si="4"/>
        <v>2000</v>
      </c>
    </row>
    <row r="83" spans="1:10" x14ac:dyDescent="0.25">
      <c r="A83" s="30"/>
      <c r="B83" s="31"/>
      <c r="C83" s="32" t="s">
        <v>47</v>
      </c>
      <c r="D83" s="33"/>
      <c r="E83" s="80" t="s">
        <v>24</v>
      </c>
      <c r="F83" s="35">
        <f>G83+H83</f>
        <v>2000</v>
      </c>
      <c r="G83" s="35">
        <f t="shared" si="4"/>
        <v>2000</v>
      </c>
      <c r="H83" s="35">
        <f t="shared" si="4"/>
        <v>0</v>
      </c>
      <c r="I83" s="35">
        <f t="shared" si="4"/>
        <v>0</v>
      </c>
      <c r="J83" s="35">
        <f t="shared" si="4"/>
        <v>2000</v>
      </c>
    </row>
    <row r="84" spans="1:10" x14ac:dyDescent="0.25">
      <c r="A84" s="26"/>
      <c r="B84" s="37"/>
      <c r="C84" s="50" t="s">
        <v>47</v>
      </c>
      <c r="D84" s="38">
        <v>4210</v>
      </c>
      <c r="E84" s="76" t="s">
        <v>59</v>
      </c>
      <c r="F84" s="40">
        <f>G84+H84</f>
        <v>2000</v>
      </c>
      <c r="G84" s="40">
        <f>G86</f>
        <v>2000</v>
      </c>
      <c r="H84" s="40">
        <f>H86</f>
        <v>0</v>
      </c>
      <c r="I84" s="40">
        <f>I86</f>
        <v>0</v>
      </c>
      <c r="J84" s="40">
        <f>J86</f>
        <v>2000</v>
      </c>
    </row>
    <row r="85" spans="1:10" x14ac:dyDescent="0.25">
      <c r="A85" s="26"/>
      <c r="B85" s="37"/>
      <c r="C85" s="58"/>
      <c r="D85" s="38"/>
      <c r="E85" s="42" t="s">
        <v>19</v>
      </c>
      <c r="F85" s="40"/>
      <c r="G85" s="40"/>
      <c r="H85" s="40"/>
      <c r="I85" s="40"/>
      <c r="J85" s="40"/>
    </row>
    <row r="86" spans="1:10" ht="30" x14ac:dyDescent="0.25">
      <c r="A86" s="26"/>
      <c r="B86" s="31"/>
      <c r="C86" s="37"/>
      <c r="D86" s="41"/>
      <c r="E86" s="39" t="s">
        <v>67</v>
      </c>
      <c r="F86" s="40">
        <f>G86+H86</f>
        <v>2000</v>
      </c>
      <c r="G86" s="40">
        <v>2000</v>
      </c>
      <c r="H86" s="40"/>
      <c r="I86" s="40"/>
      <c r="J86" s="40">
        <f>F86+I86</f>
        <v>2000</v>
      </c>
    </row>
    <row r="87" spans="1:10" x14ac:dyDescent="0.25">
      <c r="A87" s="23">
        <v>3</v>
      </c>
      <c r="B87" s="166" t="s">
        <v>68</v>
      </c>
      <c r="C87" s="166"/>
      <c r="D87" s="166"/>
      <c r="E87" s="166"/>
      <c r="F87" s="66">
        <f>G87+H87</f>
        <v>70270</v>
      </c>
      <c r="G87" s="66">
        <f>G88+G105+G110+G129+G135+G98+G93</f>
        <v>70270</v>
      </c>
      <c r="H87" s="66">
        <f>H88+H105+H110+H129+H135+H98+H93</f>
        <v>0</v>
      </c>
      <c r="I87" s="66">
        <f>I88+I105+I110+I129+I135+I98+I93</f>
        <v>0</v>
      </c>
      <c r="J87" s="66">
        <f>J88+J105+J110+J129+J135+J98+J93</f>
        <v>70270</v>
      </c>
    </row>
    <row r="88" spans="1:10" x14ac:dyDescent="0.25">
      <c r="A88" s="26"/>
      <c r="B88" s="27">
        <v>754</v>
      </c>
      <c r="C88" s="14"/>
      <c r="D88" s="15"/>
      <c r="E88" s="28" t="s">
        <v>15</v>
      </c>
      <c r="F88" s="29">
        <f>G88+H88</f>
        <v>12000</v>
      </c>
      <c r="G88" s="29">
        <f t="shared" ref="G88:J89" si="5">G89</f>
        <v>12000</v>
      </c>
      <c r="H88" s="29">
        <f t="shared" si="5"/>
        <v>0</v>
      </c>
      <c r="I88" s="29">
        <f t="shared" si="5"/>
        <v>0</v>
      </c>
      <c r="J88" s="29">
        <f t="shared" si="5"/>
        <v>12000</v>
      </c>
    </row>
    <row r="89" spans="1:10" x14ac:dyDescent="0.25">
      <c r="A89" s="26"/>
      <c r="B89" s="32"/>
      <c r="C89" s="32" t="s">
        <v>16</v>
      </c>
      <c r="D89" s="33"/>
      <c r="E89" s="34" t="s">
        <v>17</v>
      </c>
      <c r="F89" s="35">
        <f>G89+H89</f>
        <v>12000</v>
      </c>
      <c r="G89" s="35">
        <f t="shared" si="5"/>
        <v>12000</v>
      </c>
      <c r="H89" s="35">
        <f t="shared" si="5"/>
        <v>0</v>
      </c>
      <c r="I89" s="35">
        <f t="shared" si="5"/>
        <v>0</v>
      </c>
      <c r="J89" s="35">
        <f t="shared" si="5"/>
        <v>12000</v>
      </c>
    </row>
    <row r="90" spans="1:10" x14ac:dyDescent="0.25">
      <c r="A90" s="26"/>
      <c r="B90" s="37"/>
      <c r="C90" s="37" t="s">
        <v>16</v>
      </c>
      <c r="D90" s="38">
        <v>4210</v>
      </c>
      <c r="E90" s="39" t="s">
        <v>18</v>
      </c>
      <c r="F90" s="40">
        <f>G90+H90</f>
        <v>12000</v>
      </c>
      <c r="G90" s="40">
        <f>G92</f>
        <v>12000</v>
      </c>
      <c r="H90" s="40">
        <f>H92</f>
        <v>0</v>
      </c>
      <c r="I90" s="40">
        <f>I92</f>
        <v>0</v>
      </c>
      <c r="J90" s="40">
        <f>J92</f>
        <v>12000</v>
      </c>
    </row>
    <row r="91" spans="1:10" x14ac:dyDescent="0.25">
      <c r="A91" s="26"/>
      <c r="B91" s="58"/>
      <c r="C91" s="58"/>
      <c r="D91" s="38"/>
      <c r="E91" s="42" t="s">
        <v>19</v>
      </c>
      <c r="F91" s="40"/>
      <c r="G91" s="40"/>
      <c r="H91" s="40"/>
      <c r="I91" s="40"/>
      <c r="J91" s="40"/>
    </row>
    <row r="92" spans="1:10" ht="30" x14ac:dyDescent="0.25">
      <c r="A92" s="26"/>
      <c r="B92" s="77"/>
      <c r="C92" s="77"/>
      <c r="D92" s="78"/>
      <c r="E92" s="48" t="s">
        <v>69</v>
      </c>
      <c r="F92" s="49">
        <f>G92+H92</f>
        <v>12000</v>
      </c>
      <c r="G92" s="49">
        <v>12000</v>
      </c>
      <c r="H92" s="49"/>
      <c r="I92" s="49"/>
      <c r="J92" s="49">
        <f>F92+I92</f>
        <v>12000</v>
      </c>
    </row>
    <row r="93" spans="1:10" s="25" customFormat="1" x14ac:dyDescent="0.25">
      <c r="A93" s="26"/>
      <c r="B93" s="14" t="s">
        <v>21</v>
      </c>
      <c r="C93" s="14"/>
      <c r="D93" s="15"/>
      <c r="E93" s="28" t="s">
        <v>22</v>
      </c>
      <c r="F93" s="29">
        <f>G93+H93</f>
        <v>2000</v>
      </c>
      <c r="G93" s="29">
        <f t="shared" ref="G93:J94" si="6">G94</f>
        <v>2000</v>
      </c>
      <c r="H93" s="29">
        <f t="shared" si="6"/>
        <v>0</v>
      </c>
      <c r="I93" s="29">
        <f t="shared" si="6"/>
        <v>0</v>
      </c>
      <c r="J93" s="29">
        <f t="shared" si="6"/>
        <v>2000</v>
      </c>
    </row>
    <row r="94" spans="1:10" s="36" customFormat="1" x14ac:dyDescent="0.25">
      <c r="A94" s="30"/>
      <c r="B94" s="32"/>
      <c r="C94" s="32" t="s">
        <v>23</v>
      </c>
      <c r="D94" s="33"/>
      <c r="E94" s="54" t="s">
        <v>24</v>
      </c>
      <c r="F94" s="35">
        <f>G94+H94</f>
        <v>2000</v>
      </c>
      <c r="G94" s="35">
        <f t="shared" si="6"/>
        <v>2000</v>
      </c>
      <c r="H94" s="35">
        <f t="shared" si="6"/>
        <v>0</v>
      </c>
      <c r="I94" s="35">
        <f t="shared" si="6"/>
        <v>0</v>
      </c>
      <c r="J94" s="35">
        <f t="shared" si="6"/>
        <v>2000</v>
      </c>
    </row>
    <row r="95" spans="1:10" x14ac:dyDescent="0.25">
      <c r="A95" s="26"/>
      <c r="B95" s="58"/>
      <c r="C95" s="50" t="s">
        <v>23</v>
      </c>
      <c r="D95" s="38">
        <v>4210</v>
      </c>
      <c r="E95" s="42" t="s">
        <v>18</v>
      </c>
      <c r="F95" s="40">
        <f>G95+H95</f>
        <v>2000</v>
      </c>
      <c r="G95" s="40">
        <f>G97</f>
        <v>2000</v>
      </c>
      <c r="H95" s="40">
        <f>H97</f>
        <v>0</v>
      </c>
      <c r="I95" s="40">
        <f>I97</f>
        <v>0</v>
      </c>
      <c r="J95" s="40">
        <f>J97</f>
        <v>2000</v>
      </c>
    </row>
    <row r="96" spans="1:10" x14ac:dyDescent="0.25">
      <c r="A96" s="26"/>
      <c r="B96" s="58"/>
      <c r="C96" s="50"/>
      <c r="D96" s="38"/>
      <c r="E96" s="42" t="s">
        <v>19</v>
      </c>
      <c r="F96" s="40"/>
      <c r="G96" s="40"/>
      <c r="H96" s="40"/>
      <c r="I96" s="40"/>
      <c r="J96" s="40"/>
    </row>
    <row r="97" spans="1:10" ht="18" customHeight="1" x14ac:dyDescent="0.25">
      <c r="A97" s="26"/>
      <c r="B97" s="77"/>
      <c r="C97" s="81"/>
      <c r="D97" s="78"/>
      <c r="E97" s="48" t="s">
        <v>70</v>
      </c>
      <c r="F97" s="49">
        <f t="shared" ref="F97:F102" si="7">G97+H97</f>
        <v>2000</v>
      </c>
      <c r="G97" s="49">
        <v>2000</v>
      </c>
      <c r="H97" s="49"/>
      <c r="I97" s="49"/>
      <c r="J97" s="49">
        <f>F97+I97</f>
        <v>2000</v>
      </c>
    </row>
    <row r="98" spans="1:10" s="25" customFormat="1" x14ac:dyDescent="0.25">
      <c r="A98" s="26"/>
      <c r="B98" s="14" t="s">
        <v>26</v>
      </c>
      <c r="C98" s="14"/>
      <c r="D98" s="15"/>
      <c r="E98" s="28" t="s">
        <v>27</v>
      </c>
      <c r="F98" s="29">
        <f t="shared" si="7"/>
        <v>0</v>
      </c>
      <c r="G98" s="29">
        <f>SUM(G99)</f>
        <v>0</v>
      </c>
      <c r="H98" s="29">
        <f>SUM(H99)</f>
        <v>0</v>
      </c>
      <c r="I98" s="29">
        <f>SUM(I99)</f>
        <v>0</v>
      </c>
      <c r="J98" s="29">
        <f>SUM(J99)</f>
        <v>0</v>
      </c>
    </row>
    <row r="99" spans="1:10" s="36" customFormat="1" x14ac:dyDescent="0.25">
      <c r="A99" s="30"/>
      <c r="B99" s="32"/>
      <c r="C99" s="32" t="s">
        <v>28</v>
      </c>
      <c r="D99" s="33"/>
      <c r="E99" s="54" t="s">
        <v>24</v>
      </c>
      <c r="F99" s="35">
        <f t="shared" si="7"/>
        <v>0</v>
      </c>
      <c r="G99" s="35">
        <f>SUM(G100:G102,)</f>
        <v>0</v>
      </c>
      <c r="H99" s="35">
        <f>SUM(H100:H102,)</f>
        <v>0</v>
      </c>
      <c r="I99" s="35">
        <f>SUM(I100:I102,)</f>
        <v>0</v>
      </c>
      <c r="J99" s="35">
        <f>SUM(J100:J102,)</f>
        <v>0</v>
      </c>
    </row>
    <row r="100" spans="1:10" x14ac:dyDescent="0.25">
      <c r="A100" s="26"/>
      <c r="B100" s="58"/>
      <c r="C100" s="82" t="s">
        <v>28</v>
      </c>
      <c r="D100" s="38">
        <v>4110</v>
      </c>
      <c r="E100" s="39" t="s">
        <v>29</v>
      </c>
      <c r="F100" s="40">
        <f t="shared" si="7"/>
        <v>0</v>
      </c>
      <c r="G100" s="40">
        <v>0</v>
      </c>
      <c r="H100" s="40"/>
      <c r="I100" s="40">
        <v>0</v>
      </c>
      <c r="J100" s="40">
        <f>F100+I100</f>
        <v>0</v>
      </c>
    </row>
    <row r="101" spans="1:10" x14ac:dyDescent="0.25">
      <c r="A101" s="26"/>
      <c r="B101" s="58"/>
      <c r="C101" s="82" t="s">
        <v>28</v>
      </c>
      <c r="D101" s="38">
        <v>4120</v>
      </c>
      <c r="E101" s="39" t="s">
        <v>30</v>
      </c>
      <c r="F101" s="40">
        <f t="shared" si="7"/>
        <v>0</v>
      </c>
      <c r="G101" s="40">
        <v>0</v>
      </c>
      <c r="H101" s="40"/>
      <c r="I101" s="40">
        <v>0</v>
      </c>
      <c r="J101" s="40">
        <f>F101+I101</f>
        <v>0</v>
      </c>
    </row>
    <row r="102" spans="1:10" x14ac:dyDescent="0.25">
      <c r="A102" s="26"/>
      <c r="B102" s="58"/>
      <c r="C102" s="82" t="s">
        <v>28</v>
      </c>
      <c r="D102" s="38">
        <v>4170</v>
      </c>
      <c r="E102" s="39" t="s">
        <v>31</v>
      </c>
      <c r="F102" s="40">
        <f t="shared" si="7"/>
        <v>0</v>
      </c>
      <c r="G102" s="40">
        <v>0</v>
      </c>
      <c r="H102" s="40">
        <f>H104</f>
        <v>0</v>
      </c>
      <c r="I102" s="40">
        <v>0</v>
      </c>
      <c r="J102" s="40">
        <f>J104</f>
        <v>0</v>
      </c>
    </row>
    <row r="103" spans="1:10" x14ac:dyDescent="0.25">
      <c r="A103" s="26"/>
      <c r="B103" s="58"/>
      <c r="C103" s="58"/>
      <c r="D103" s="38"/>
      <c r="E103" s="42" t="s">
        <v>19</v>
      </c>
      <c r="F103" s="40"/>
      <c r="G103" s="40"/>
      <c r="H103" s="40"/>
      <c r="I103" s="40"/>
      <c r="J103" s="40"/>
    </row>
    <row r="104" spans="1:10" ht="30" x14ac:dyDescent="0.25">
      <c r="A104" s="26"/>
      <c r="B104" s="58"/>
      <c r="C104" s="58"/>
      <c r="D104" s="38"/>
      <c r="E104" s="42" t="s">
        <v>71</v>
      </c>
      <c r="F104" s="40">
        <f>G104+H104</f>
        <v>0</v>
      </c>
      <c r="G104" s="40">
        <v>0</v>
      </c>
      <c r="H104" s="40"/>
      <c r="I104" s="40">
        <v>0</v>
      </c>
      <c r="J104" s="40">
        <f>F104+I104</f>
        <v>0</v>
      </c>
    </row>
    <row r="105" spans="1:10" x14ac:dyDescent="0.25">
      <c r="A105" s="55"/>
      <c r="B105" s="14">
        <v>854</v>
      </c>
      <c r="C105" s="14"/>
      <c r="D105" s="15"/>
      <c r="E105" s="28" t="s">
        <v>72</v>
      </c>
      <c r="F105" s="29">
        <f>G105+H105</f>
        <v>5000</v>
      </c>
      <c r="G105" s="29">
        <f t="shared" ref="G105:J106" si="8">G106</f>
        <v>5000</v>
      </c>
      <c r="H105" s="29">
        <f t="shared" si="8"/>
        <v>0</v>
      </c>
      <c r="I105" s="29">
        <f t="shared" si="8"/>
        <v>0</v>
      </c>
      <c r="J105" s="29">
        <f t="shared" si="8"/>
        <v>5000</v>
      </c>
    </row>
    <row r="106" spans="1:10" x14ac:dyDescent="0.25">
      <c r="A106" s="55"/>
      <c r="B106" s="32"/>
      <c r="C106" s="32" t="s">
        <v>73</v>
      </c>
      <c r="D106" s="33"/>
      <c r="E106" s="54" t="s">
        <v>24</v>
      </c>
      <c r="F106" s="35">
        <f>G106+H106</f>
        <v>5000</v>
      </c>
      <c r="G106" s="35">
        <f t="shared" si="8"/>
        <v>5000</v>
      </c>
      <c r="H106" s="35">
        <f t="shared" si="8"/>
        <v>0</v>
      </c>
      <c r="I106" s="35">
        <f t="shared" si="8"/>
        <v>0</v>
      </c>
      <c r="J106" s="35">
        <f t="shared" si="8"/>
        <v>5000</v>
      </c>
    </row>
    <row r="107" spans="1:10" x14ac:dyDescent="0.25">
      <c r="A107" s="55"/>
      <c r="B107" s="37"/>
      <c r="C107" s="37" t="s">
        <v>73</v>
      </c>
      <c r="D107" s="38">
        <v>4300</v>
      </c>
      <c r="E107" s="39" t="s">
        <v>62</v>
      </c>
      <c r="F107" s="40">
        <f>G107+H107</f>
        <v>5000</v>
      </c>
      <c r="G107" s="40">
        <f>G109</f>
        <v>5000</v>
      </c>
      <c r="H107" s="40">
        <f>H109</f>
        <v>0</v>
      </c>
      <c r="I107" s="40">
        <f>I109</f>
        <v>0</v>
      </c>
      <c r="J107" s="40">
        <f>J109</f>
        <v>5000</v>
      </c>
    </row>
    <row r="108" spans="1:10" x14ac:dyDescent="0.25">
      <c r="A108" s="55"/>
      <c r="B108" s="32"/>
      <c r="C108" s="32"/>
      <c r="D108" s="38"/>
      <c r="E108" s="42" t="s">
        <v>19</v>
      </c>
      <c r="F108" s="40"/>
      <c r="G108" s="40"/>
      <c r="H108" s="40"/>
      <c r="I108" s="40"/>
      <c r="J108" s="40"/>
    </row>
    <row r="109" spans="1:10" x14ac:dyDescent="0.25">
      <c r="A109" s="55"/>
      <c r="B109" s="32"/>
      <c r="C109" s="32"/>
      <c r="D109" s="38"/>
      <c r="E109" s="42" t="s">
        <v>74</v>
      </c>
      <c r="F109" s="40">
        <f>G109+H109</f>
        <v>5000</v>
      </c>
      <c r="G109" s="40">
        <v>5000</v>
      </c>
      <c r="H109" s="40"/>
      <c r="I109" s="40"/>
      <c r="J109" s="40">
        <f>F109+I109</f>
        <v>5000</v>
      </c>
    </row>
    <row r="110" spans="1:10" x14ac:dyDescent="0.25">
      <c r="A110" s="26"/>
      <c r="B110" s="14" t="s">
        <v>35</v>
      </c>
      <c r="C110" s="14"/>
      <c r="D110" s="15"/>
      <c r="E110" s="28" t="s">
        <v>36</v>
      </c>
      <c r="F110" s="29">
        <f>G110+H110</f>
        <v>16270</v>
      </c>
      <c r="G110" s="29">
        <f>G111+G115+G125</f>
        <v>16270</v>
      </c>
      <c r="H110" s="29">
        <f>H111+H115+H125</f>
        <v>0</v>
      </c>
      <c r="I110" s="29">
        <f>I111+I115+I125</f>
        <v>0</v>
      </c>
      <c r="J110" s="29">
        <f>J111+J115+J125</f>
        <v>16270</v>
      </c>
    </row>
    <row r="111" spans="1:10" x14ac:dyDescent="0.25">
      <c r="A111" s="68"/>
      <c r="B111" s="32"/>
      <c r="C111" s="32" t="s">
        <v>75</v>
      </c>
      <c r="D111" s="33"/>
      <c r="E111" s="34" t="s">
        <v>76</v>
      </c>
      <c r="F111" s="35">
        <f>G111+H111</f>
        <v>1500</v>
      </c>
      <c r="G111" s="35">
        <f>G112</f>
        <v>1500</v>
      </c>
      <c r="H111" s="35">
        <f>H112</f>
        <v>0</v>
      </c>
      <c r="I111" s="35">
        <f>I112</f>
        <v>0</v>
      </c>
      <c r="J111" s="35">
        <f>J112</f>
        <v>1500</v>
      </c>
    </row>
    <row r="112" spans="1:10" x14ac:dyDescent="0.25">
      <c r="A112" s="55"/>
      <c r="B112" s="37"/>
      <c r="C112" s="37" t="s">
        <v>75</v>
      </c>
      <c r="D112" s="38">
        <v>4300</v>
      </c>
      <c r="E112" s="39" t="s">
        <v>62</v>
      </c>
      <c r="F112" s="40">
        <f>G112+H112</f>
        <v>1500</v>
      </c>
      <c r="G112" s="40">
        <f>G114</f>
        <v>1500</v>
      </c>
      <c r="H112" s="40">
        <f>H114</f>
        <v>0</v>
      </c>
      <c r="I112" s="40">
        <f>I114</f>
        <v>0</v>
      </c>
      <c r="J112" s="40">
        <f>J114</f>
        <v>1500</v>
      </c>
    </row>
    <row r="113" spans="1:10" x14ac:dyDescent="0.25">
      <c r="A113" s="68"/>
      <c r="B113" s="32"/>
      <c r="C113" s="32"/>
      <c r="D113" s="33"/>
      <c r="E113" s="42" t="s">
        <v>19</v>
      </c>
      <c r="F113" s="35"/>
      <c r="G113" s="35"/>
      <c r="H113" s="40"/>
      <c r="I113" s="40"/>
      <c r="J113" s="40"/>
    </row>
    <row r="114" spans="1:10" x14ac:dyDescent="0.25">
      <c r="A114" s="26"/>
      <c r="B114" s="83"/>
      <c r="C114" s="83"/>
      <c r="D114" s="84"/>
      <c r="E114" s="76" t="s">
        <v>77</v>
      </c>
      <c r="F114" s="40">
        <f>G114+H114</f>
        <v>1500</v>
      </c>
      <c r="G114" s="40">
        <v>1500</v>
      </c>
      <c r="H114" s="40"/>
      <c r="I114" s="40"/>
      <c r="J114" s="40">
        <f>F114+I114</f>
        <v>1500</v>
      </c>
    </row>
    <row r="115" spans="1:10" x14ac:dyDescent="0.25">
      <c r="A115" s="68"/>
      <c r="B115" s="32"/>
      <c r="C115" s="32" t="s">
        <v>78</v>
      </c>
      <c r="D115" s="33"/>
      <c r="E115" s="34" t="s">
        <v>79</v>
      </c>
      <c r="F115" s="35">
        <f>G115+H115</f>
        <v>12770</v>
      </c>
      <c r="G115" s="35">
        <f>SUM(G116:G118,G121)</f>
        <v>12770</v>
      </c>
      <c r="H115" s="35">
        <f>SUM(H116:H118,H121)</f>
        <v>0</v>
      </c>
      <c r="I115" s="35">
        <f>SUM(I116:I118,I121)</f>
        <v>0</v>
      </c>
      <c r="J115" s="35">
        <f>SUM(J116:J118,J121)</f>
        <v>12770</v>
      </c>
    </row>
    <row r="116" spans="1:10" x14ac:dyDescent="0.25">
      <c r="A116" s="55"/>
      <c r="B116" s="58"/>
      <c r="C116" s="82" t="s">
        <v>78</v>
      </c>
      <c r="D116" s="38">
        <v>4110</v>
      </c>
      <c r="E116" s="39" t="s">
        <v>29</v>
      </c>
      <c r="F116" s="40">
        <f>G116+H116</f>
        <v>1517</v>
      </c>
      <c r="G116" s="40">
        <v>1517</v>
      </c>
      <c r="H116" s="40"/>
      <c r="I116" s="40"/>
      <c r="J116" s="40">
        <f>F116+I116</f>
        <v>1517</v>
      </c>
    </row>
    <row r="117" spans="1:10" x14ac:dyDescent="0.25">
      <c r="A117" s="55"/>
      <c r="B117" s="58"/>
      <c r="C117" s="82" t="s">
        <v>78</v>
      </c>
      <c r="D117" s="38">
        <v>4120</v>
      </c>
      <c r="E117" s="39" t="s">
        <v>30</v>
      </c>
      <c r="F117" s="40">
        <f>G117+H117</f>
        <v>216</v>
      </c>
      <c r="G117" s="40">
        <v>216</v>
      </c>
      <c r="H117" s="40"/>
      <c r="I117" s="40"/>
      <c r="J117" s="40">
        <f>F117+I117</f>
        <v>216</v>
      </c>
    </row>
    <row r="118" spans="1:10" x14ac:dyDescent="0.25">
      <c r="A118" s="55"/>
      <c r="B118" s="58"/>
      <c r="C118" s="82" t="s">
        <v>78</v>
      </c>
      <c r="D118" s="38">
        <v>4170</v>
      </c>
      <c r="E118" s="39" t="s">
        <v>31</v>
      </c>
      <c r="F118" s="40">
        <f>F120</f>
        <v>8827</v>
      </c>
      <c r="G118" s="40">
        <f>G120</f>
        <v>8827</v>
      </c>
      <c r="H118" s="40">
        <f>H120</f>
        <v>0</v>
      </c>
      <c r="I118" s="40">
        <f>I120</f>
        <v>0</v>
      </c>
      <c r="J118" s="40">
        <f>J120</f>
        <v>8827</v>
      </c>
    </row>
    <row r="119" spans="1:10" x14ac:dyDescent="0.25">
      <c r="A119" s="55"/>
      <c r="B119" s="58"/>
      <c r="C119" s="58"/>
      <c r="D119" s="38"/>
      <c r="E119" s="42" t="s">
        <v>19</v>
      </c>
      <c r="F119" s="40"/>
      <c r="G119" s="40"/>
      <c r="H119" s="40"/>
      <c r="I119" s="40"/>
      <c r="J119" s="40"/>
    </row>
    <row r="120" spans="1:10" ht="26.25" customHeight="1" x14ac:dyDescent="0.25">
      <c r="A120" s="55"/>
      <c r="B120" s="58"/>
      <c r="C120" s="58"/>
      <c r="D120" s="38"/>
      <c r="E120" s="39" t="s">
        <v>80</v>
      </c>
      <c r="F120" s="40">
        <f>G120+H120</f>
        <v>8827</v>
      </c>
      <c r="G120" s="40">
        <v>8827</v>
      </c>
      <c r="H120" s="40"/>
      <c r="I120" s="40"/>
      <c r="J120" s="40">
        <f>F120+I120</f>
        <v>8827</v>
      </c>
    </row>
    <row r="121" spans="1:10" x14ac:dyDescent="0.25">
      <c r="A121" s="55"/>
      <c r="B121" s="37"/>
      <c r="C121" s="37" t="s">
        <v>78</v>
      </c>
      <c r="D121" s="38">
        <v>4210</v>
      </c>
      <c r="E121" s="39" t="s">
        <v>18</v>
      </c>
      <c r="F121" s="40">
        <f>G121+H121</f>
        <v>2210</v>
      </c>
      <c r="G121" s="40">
        <f>G124+G123</f>
        <v>2210</v>
      </c>
      <c r="H121" s="40">
        <f>H124+H123</f>
        <v>0</v>
      </c>
      <c r="I121" s="40">
        <f>I124</f>
        <v>0</v>
      </c>
      <c r="J121" s="40">
        <f>J124+J123</f>
        <v>2210</v>
      </c>
    </row>
    <row r="122" spans="1:10" x14ac:dyDescent="0.25">
      <c r="A122" s="55"/>
      <c r="B122" s="58"/>
      <c r="C122" s="58"/>
      <c r="D122" s="38"/>
      <c r="E122" s="42" t="s">
        <v>19</v>
      </c>
      <c r="F122" s="40"/>
      <c r="G122" s="40"/>
      <c r="H122" s="40"/>
      <c r="I122" s="40"/>
      <c r="J122" s="40"/>
    </row>
    <row r="123" spans="1:10" x14ac:dyDescent="0.25">
      <c r="A123" s="55"/>
      <c r="B123" s="58"/>
      <c r="C123" s="58"/>
      <c r="D123" s="38"/>
      <c r="E123" s="39" t="s">
        <v>81</v>
      </c>
      <c r="F123" s="40">
        <f>G123+H123</f>
        <v>1910</v>
      </c>
      <c r="G123" s="40">
        <v>1910</v>
      </c>
      <c r="H123" s="40"/>
      <c r="I123" s="40"/>
      <c r="J123" s="40">
        <f>F123+I123</f>
        <v>1910</v>
      </c>
    </row>
    <row r="124" spans="1:10" ht="20.25" customHeight="1" x14ac:dyDescent="0.25">
      <c r="A124" s="55"/>
      <c r="B124" s="58"/>
      <c r="C124" s="58"/>
      <c r="D124" s="38"/>
      <c r="E124" s="39" t="s">
        <v>82</v>
      </c>
      <c r="F124" s="40">
        <f>G124+H124</f>
        <v>300</v>
      </c>
      <c r="G124" s="40">
        <v>300</v>
      </c>
      <c r="H124" s="40"/>
      <c r="I124" s="40"/>
      <c r="J124" s="40">
        <f>F124+I124</f>
        <v>300</v>
      </c>
    </row>
    <row r="125" spans="1:10" s="36" customFormat="1" x14ac:dyDescent="0.25">
      <c r="A125" s="30"/>
      <c r="B125" s="32"/>
      <c r="C125" s="32" t="s">
        <v>37</v>
      </c>
      <c r="D125" s="33"/>
      <c r="E125" s="54" t="s">
        <v>24</v>
      </c>
      <c r="F125" s="35">
        <f>G125+H125</f>
        <v>2000</v>
      </c>
      <c r="G125" s="35">
        <f>G126</f>
        <v>2000</v>
      </c>
      <c r="H125" s="35">
        <f>H126</f>
        <v>0</v>
      </c>
      <c r="I125" s="35">
        <f>I126</f>
        <v>0</v>
      </c>
      <c r="J125" s="35">
        <f>J126</f>
        <v>2000</v>
      </c>
    </row>
    <row r="126" spans="1:10" x14ac:dyDescent="0.25">
      <c r="A126" s="55"/>
      <c r="B126" s="37"/>
      <c r="C126" s="37" t="s">
        <v>37</v>
      </c>
      <c r="D126" s="38">
        <v>4300</v>
      </c>
      <c r="E126" s="42" t="s">
        <v>38</v>
      </c>
      <c r="F126" s="40">
        <f>G126+H126</f>
        <v>2000</v>
      </c>
      <c r="G126" s="40">
        <f>SUM(G128:G128)</f>
        <v>2000</v>
      </c>
      <c r="H126" s="40">
        <f>SUM(H128:H128)</f>
        <v>0</v>
      </c>
      <c r="I126" s="40">
        <f>SUM(I128:I128)</f>
        <v>0</v>
      </c>
      <c r="J126" s="40">
        <f>SUM(J128:J128)</f>
        <v>2000</v>
      </c>
    </row>
    <row r="127" spans="1:10" x14ac:dyDescent="0.25">
      <c r="A127" s="26"/>
      <c r="B127" s="58"/>
      <c r="C127" s="58"/>
      <c r="D127" s="38"/>
      <c r="E127" s="42" t="s">
        <v>19</v>
      </c>
      <c r="F127" s="40"/>
      <c r="G127" s="40"/>
      <c r="H127" s="40"/>
      <c r="I127" s="40"/>
      <c r="J127" s="40"/>
    </row>
    <row r="128" spans="1:10" ht="30" x14ac:dyDescent="0.25">
      <c r="A128" s="26"/>
      <c r="B128" s="58"/>
      <c r="C128" s="58"/>
      <c r="D128" s="38"/>
      <c r="E128" s="42" t="s">
        <v>83</v>
      </c>
      <c r="F128" s="40">
        <f>G128+H128</f>
        <v>2000</v>
      </c>
      <c r="G128" s="40">
        <v>2000</v>
      </c>
      <c r="H128" s="40"/>
      <c r="I128" s="40"/>
      <c r="J128" s="40">
        <f>F128+I128</f>
        <v>2000</v>
      </c>
    </row>
    <row r="129" spans="1:10" x14ac:dyDescent="0.25">
      <c r="A129" s="26"/>
      <c r="B129" s="14" t="s">
        <v>40</v>
      </c>
      <c r="C129" s="14"/>
      <c r="D129" s="15"/>
      <c r="E129" s="28" t="s">
        <v>41</v>
      </c>
      <c r="F129" s="29">
        <f>G129+H129</f>
        <v>19000</v>
      </c>
      <c r="G129" s="29">
        <f t="shared" ref="G129:J130" si="9">G130</f>
        <v>19000</v>
      </c>
      <c r="H129" s="29">
        <f t="shared" si="9"/>
        <v>0</v>
      </c>
      <c r="I129" s="29">
        <f t="shared" si="9"/>
        <v>0</v>
      </c>
      <c r="J129" s="29">
        <f t="shared" si="9"/>
        <v>19000</v>
      </c>
    </row>
    <row r="130" spans="1:10" x14ac:dyDescent="0.25">
      <c r="A130" s="68"/>
      <c r="B130" s="32"/>
      <c r="C130" s="32" t="s">
        <v>42</v>
      </c>
      <c r="D130" s="33"/>
      <c r="E130" s="34" t="s">
        <v>24</v>
      </c>
      <c r="F130" s="35">
        <f>G130+H130</f>
        <v>19000</v>
      </c>
      <c r="G130" s="35">
        <f t="shared" si="9"/>
        <v>19000</v>
      </c>
      <c r="H130" s="35">
        <f t="shared" si="9"/>
        <v>0</v>
      </c>
      <c r="I130" s="35">
        <f t="shared" si="9"/>
        <v>0</v>
      </c>
      <c r="J130" s="35">
        <f t="shared" si="9"/>
        <v>19000</v>
      </c>
    </row>
    <row r="131" spans="1:10" x14ac:dyDescent="0.25">
      <c r="A131" s="55"/>
      <c r="B131" s="37"/>
      <c r="C131" s="37" t="s">
        <v>42</v>
      </c>
      <c r="D131" s="38">
        <v>4300</v>
      </c>
      <c r="E131" s="39" t="s">
        <v>62</v>
      </c>
      <c r="F131" s="40">
        <f>G131+H131</f>
        <v>19000</v>
      </c>
      <c r="G131" s="40">
        <f>SUM(G133:G134)</f>
        <v>19000</v>
      </c>
      <c r="H131" s="40">
        <f>SUM(H134:H134)</f>
        <v>0</v>
      </c>
      <c r="I131" s="40">
        <f>I133</f>
        <v>0</v>
      </c>
      <c r="J131" s="40">
        <f>SUM(J133:J134)</f>
        <v>19000</v>
      </c>
    </row>
    <row r="132" spans="1:10" x14ac:dyDescent="0.25">
      <c r="A132" s="30"/>
      <c r="B132" s="32"/>
      <c r="C132" s="32"/>
      <c r="D132" s="38"/>
      <c r="E132" s="42" t="s">
        <v>19</v>
      </c>
      <c r="F132" s="40"/>
      <c r="G132" s="40"/>
      <c r="H132" s="40"/>
      <c r="I132" s="40"/>
      <c r="J132" s="40"/>
    </row>
    <row r="133" spans="1:10" ht="30" x14ac:dyDescent="0.25">
      <c r="A133" s="30"/>
      <c r="B133" s="32"/>
      <c r="C133" s="32"/>
      <c r="D133" s="38"/>
      <c r="E133" s="42" t="s">
        <v>84</v>
      </c>
      <c r="F133" s="40">
        <f>G133+H133</f>
        <v>12000</v>
      </c>
      <c r="G133" s="40">
        <v>12000</v>
      </c>
      <c r="H133" s="40"/>
      <c r="I133" s="40">
        <v>0</v>
      </c>
      <c r="J133" s="40">
        <f>F133+I133</f>
        <v>12000</v>
      </c>
    </row>
    <row r="134" spans="1:10" x14ac:dyDescent="0.25">
      <c r="A134" s="30"/>
      <c r="B134" s="32"/>
      <c r="C134" s="32"/>
      <c r="D134" s="38"/>
      <c r="E134" s="42" t="s">
        <v>85</v>
      </c>
      <c r="F134" s="40">
        <f t="shared" ref="F134:F139" si="10">G134+H134</f>
        <v>7000</v>
      </c>
      <c r="G134" s="40">
        <v>7000</v>
      </c>
      <c r="H134" s="40"/>
      <c r="I134" s="40"/>
      <c r="J134" s="40">
        <f>F134+I134</f>
        <v>7000</v>
      </c>
    </row>
    <row r="135" spans="1:10" s="25" customFormat="1" x14ac:dyDescent="0.25">
      <c r="A135" s="26"/>
      <c r="B135" s="14" t="s">
        <v>45</v>
      </c>
      <c r="C135" s="14"/>
      <c r="D135" s="15"/>
      <c r="E135" s="56" t="s">
        <v>46</v>
      </c>
      <c r="F135" s="29">
        <f t="shared" si="10"/>
        <v>16000</v>
      </c>
      <c r="G135" s="29">
        <f>G136</f>
        <v>16000</v>
      </c>
      <c r="H135" s="29">
        <f>H136</f>
        <v>0</v>
      </c>
      <c r="I135" s="29">
        <f>I136</f>
        <v>0</v>
      </c>
      <c r="J135" s="29">
        <f>J136</f>
        <v>16000</v>
      </c>
    </row>
    <row r="136" spans="1:10" s="36" customFormat="1" x14ac:dyDescent="0.25">
      <c r="A136" s="68"/>
      <c r="B136" s="32"/>
      <c r="C136" s="32" t="s">
        <v>47</v>
      </c>
      <c r="D136" s="33"/>
      <c r="E136" s="54" t="s">
        <v>24</v>
      </c>
      <c r="F136" s="35">
        <f t="shared" si="10"/>
        <v>16000</v>
      </c>
      <c r="G136" s="35">
        <f>SUM(G137:G139,G142)</f>
        <v>16000</v>
      </c>
      <c r="H136" s="35">
        <f>SUM(H137:H139,H142)</f>
        <v>0</v>
      </c>
      <c r="I136" s="35">
        <f>SUM(I137:I139,I142)</f>
        <v>0</v>
      </c>
      <c r="J136" s="35">
        <f>SUM(J137:J139,J142)</f>
        <v>16000</v>
      </c>
    </row>
    <row r="137" spans="1:10" x14ac:dyDescent="0.25">
      <c r="A137" s="30"/>
      <c r="B137" s="31"/>
      <c r="C137" s="31" t="s">
        <v>47</v>
      </c>
      <c r="D137" s="38">
        <v>4110</v>
      </c>
      <c r="E137" s="39" t="s">
        <v>29</v>
      </c>
      <c r="F137" s="40">
        <f t="shared" si="10"/>
        <v>1581</v>
      </c>
      <c r="G137" s="40">
        <v>1581</v>
      </c>
      <c r="H137" s="40"/>
      <c r="I137" s="40"/>
      <c r="J137" s="40">
        <f>F137+I137</f>
        <v>1581</v>
      </c>
    </row>
    <row r="138" spans="1:10" x14ac:dyDescent="0.25">
      <c r="A138" s="30"/>
      <c r="B138" s="31"/>
      <c r="C138" s="31" t="s">
        <v>47</v>
      </c>
      <c r="D138" s="38">
        <v>4120</v>
      </c>
      <c r="E138" s="39" t="s">
        <v>30</v>
      </c>
      <c r="F138" s="40">
        <f t="shared" si="10"/>
        <v>225</v>
      </c>
      <c r="G138" s="40">
        <v>225</v>
      </c>
      <c r="H138" s="40"/>
      <c r="I138" s="40"/>
      <c r="J138" s="40">
        <f>F138+I138</f>
        <v>225</v>
      </c>
    </row>
    <row r="139" spans="1:10" x14ac:dyDescent="0.25">
      <c r="A139" s="30"/>
      <c r="B139" s="31"/>
      <c r="C139" s="31" t="s">
        <v>47</v>
      </c>
      <c r="D139" s="38">
        <v>4170</v>
      </c>
      <c r="E139" s="39" t="s">
        <v>31</v>
      </c>
      <c r="F139" s="40">
        <f t="shared" si="10"/>
        <v>9194</v>
      </c>
      <c r="G139" s="40">
        <f>G141</f>
        <v>9194</v>
      </c>
      <c r="H139" s="40"/>
      <c r="I139" s="40"/>
      <c r="J139" s="40">
        <f>J141</f>
        <v>9194</v>
      </c>
    </row>
    <row r="140" spans="1:10" x14ac:dyDescent="0.25">
      <c r="A140" s="30"/>
      <c r="B140" s="32"/>
      <c r="C140" s="32"/>
      <c r="D140" s="38"/>
      <c r="E140" s="42" t="s">
        <v>19</v>
      </c>
      <c r="F140" s="40"/>
      <c r="G140" s="40"/>
      <c r="H140" s="40"/>
      <c r="I140" s="40"/>
      <c r="J140" s="40"/>
    </row>
    <row r="141" spans="1:10" x14ac:dyDescent="0.25">
      <c r="A141" s="30"/>
      <c r="B141" s="32"/>
      <c r="C141" s="32"/>
      <c r="D141" s="38"/>
      <c r="E141" s="42" t="s">
        <v>86</v>
      </c>
      <c r="F141" s="40">
        <f>G141+H141</f>
        <v>9194</v>
      </c>
      <c r="G141" s="40">
        <v>9194</v>
      </c>
      <c r="H141" s="40"/>
      <c r="I141" s="40"/>
      <c r="J141" s="40">
        <f>F141+I141</f>
        <v>9194</v>
      </c>
    </row>
    <row r="142" spans="1:10" x14ac:dyDescent="0.25">
      <c r="A142" s="26"/>
      <c r="B142" s="58"/>
      <c r="C142" s="37" t="s">
        <v>47</v>
      </c>
      <c r="D142" s="38">
        <v>4210</v>
      </c>
      <c r="E142" s="39" t="s">
        <v>18</v>
      </c>
      <c r="F142" s="40">
        <f>G142+H142</f>
        <v>5000</v>
      </c>
      <c r="G142" s="40">
        <f>G144</f>
        <v>5000</v>
      </c>
      <c r="H142" s="40">
        <f>H144</f>
        <v>0</v>
      </c>
      <c r="I142" s="40">
        <f>I144</f>
        <v>0</v>
      </c>
      <c r="J142" s="40">
        <f>J144</f>
        <v>5000</v>
      </c>
    </row>
    <row r="143" spans="1:10" x14ac:dyDescent="0.25">
      <c r="A143" s="30"/>
      <c r="B143" s="32"/>
      <c r="C143" s="32"/>
      <c r="D143" s="38"/>
      <c r="E143" s="42" t="s">
        <v>19</v>
      </c>
      <c r="F143" s="40"/>
      <c r="G143" s="40"/>
      <c r="H143" s="40"/>
      <c r="I143" s="40"/>
      <c r="J143" s="40"/>
    </row>
    <row r="144" spans="1:10" x14ac:dyDescent="0.25">
      <c r="A144" s="30"/>
      <c r="B144" s="32"/>
      <c r="C144" s="32"/>
      <c r="D144" s="38"/>
      <c r="E144" s="42" t="s">
        <v>87</v>
      </c>
      <c r="F144" s="40">
        <f>G144+H144</f>
        <v>5000</v>
      </c>
      <c r="G144" s="40">
        <v>5000</v>
      </c>
      <c r="H144" s="40"/>
      <c r="I144" s="40"/>
      <c r="J144" s="40">
        <f>F144+I144</f>
        <v>5000</v>
      </c>
    </row>
    <row r="145" spans="1:10" x14ac:dyDescent="0.25">
      <c r="A145" s="23">
        <v>4</v>
      </c>
      <c r="B145" s="166" t="s">
        <v>88</v>
      </c>
      <c r="C145" s="166"/>
      <c r="D145" s="166"/>
      <c r="E145" s="166"/>
      <c r="F145" s="66">
        <f>H145+G145</f>
        <v>36476</v>
      </c>
      <c r="G145" s="66">
        <f>G146+G151+G156+G161+G171+G176+G166</f>
        <v>36476</v>
      </c>
      <c r="H145" s="66">
        <f>H146+H151+H156+H161+H171+H176+H166</f>
        <v>0</v>
      </c>
      <c r="I145" s="66">
        <f>I146+I151+I156+I161+I171+I176+I166</f>
        <v>0</v>
      </c>
      <c r="J145" s="66">
        <f>J146+J151+J156+J161+J171+J176+J166</f>
        <v>36476</v>
      </c>
    </row>
    <row r="146" spans="1:10" x14ac:dyDescent="0.25">
      <c r="A146" s="26"/>
      <c r="B146" s="14">
        <v>600</v>
      </c>
      <c r="C146" s="14"/>
      <c r="D146" s="15"/>
      <c r="E146" s="67" t="s">
        <v>50</v>
      </c>
      <c r="F146" s="29">
        <f>H146+G146</f>
        <v>2000</v>
      </c>
      <c r="G146" s="29">
        <f t="shared" ref="G146:J147" si="11">G147</f>
        <v>2000</v>
      </c>
      <c r="H146" s="29">
        <f t="shared" si="11"/>
        <v>0</v>
      </c>
      <c r="I146" s="29">
        <f t="shared" si="11"/>
        <v>0</v>
      </c>
      <c r="J146" s="29">
        <f t="shared" si="11"/>
        <v>2000</v>
      </c>
    </row>
    <row r="147" spans="1:10" x14ac:dyDescent="0.25">
      <c r="A147" s="68"/>
      <c r="B147" s="32"/>
      <c r="C147" s="32">
        <v>60016</v>
      </c>
      <c r="D147" s="33"/>
      <c r="E147" s="69" t="s">
        <v>51</v>
      </c>
      <c r="F147" s="35">
        <f>H147+G147</f>
        <v>2000</v>
      </c>
      <c r="G147" s="35">
        <f t="shared" si="11"/>
        <v>2000</v>
      </c>
      <c r="H147" s="35">
        <f t="shared" si="11"/>
        <v>0</v>
      </c>
      <c r="I147" s="35">
        <f t="shared" si="11"/>
        <v>0</v>
      </c>
      <c r="J147" s="35">
        <f t="shared" si="11"/>
        <v>2000</v>
      </c>
    </row>
    <row r="148" spans="1:10" x14ac:dyDescent="0.25">
      <c r="A148" s="55"/>
      <c r="B148" s="58"/>
      <c r="C148" s="37" t="s">
        <v>89</v>
      </c>
      <c r="D148" s="38">
        <v>4300</v>
      </c>
      <c r="E148" s="73" t="s">
        <v>38</v>
      </c>
      <c r="F148" s="40">
        <f>G148+H148</f>
        <v>2000</v>
      </c>
      <c r="G148" s="40">
        <f>G150</f>
        <v>2000</v>
      </c>
      <c r="H148" s="40">
        <f>H150</f>
        <v>0</v>
      </c>
      <c r="I148" s="40">
        <f>I150</f>
        <v>0</v>
      </c>
      <c r="J148" s="40">
        <f>J150</f>
        <v>2000</v>
      </c>
    </row>
    <row r="149" spans="1:10" x14ac:dyDescent="0.25">
      <c r="A149" s="55"/>
      <c r="B149" s="58"/>
      <c r="C149" s="58"/>
      <c r="D149" s="38"/>
      <c r="E149" s="42" t="s">
        <v>19</v>
      </c>
      <c r="F149" s="40"/>
      <c r="G149" s="40"/>
      <c r="H149" s="40"/>
      <c r="I149" s="40"/>
      <c r="J149" s="40"/>
    </row>
    <row r="150" spans="1:10" ht="30" x14ac:dyDescent="0.25">
      <c r="A150" s="55"/>
      <c r="B150" s="58"/>
      <c r="C150" s="58"/>
      <c r="D150" s="38"/>
      <c r="E150" s="73" t="s">
        <v>90</v>
      </c>
      <c r="F150" s="40">
        <f>H150+G150</f>
        <v>2000</v>
      </c>
      <c r="G150" s="40">
        <v>2000</v>
      </c>
      <c r="H150" s="40"/>
      <c r="I150" s="49"/>
      <c r="J150" s="49">
        <f>F150+I150</f>
        <v>2000</v>
      </c>
    </row>
    <row r="151" spans="1:10" s="25" customFormat="1" x14ac:dyDescent="0.25">
      <c r="A151" s="26"/>
      <c r="B151" s="14" t="s">
        <v>91</v>
      </c>
      <c r="C151" s="14"/>
      <c r="D151" s="15"/>
      <c r="E151" s="56" t="s">
        <v>92</v>
      </c>
      <c r="F151" s="29">
        <f>G151+H151</f>
        <v>2200</v>
      </c>
      <c r="G151" s="29">
        <f>+G152</f>
        <v>2200</v>
      </c>
      <c r="H151" s="29">
        <f t="shared" ref="H151:J152" si="12">H152</f>
        <v>0</v>
      </c>
      <c r="I151" s="29">
        <f t="shared" si="12"/>
        <v>0</v>
      </c>
      <c r="J151" s="29">
        <f t="shared" si="12"/>
        <v>2200</v>
      </c>
    </row>
    <row r="152" spans="1:10" s="36" customFormat="1" x14ac:dyDescent="0.25">
      <c r="A152" s="68"/>
      <c r="B152" s="32"/>
      <c r="C152" s="32" t="s">
        <v>93</v>
      </c>
      <c r="D152" s="33"/>
      <c r="E152" s="69" t="s">
        <v>94</v>
      </c>
      <c r="F152" s="35">
        <f>G152+H152</f>
        <v>2200</v>
      </c>
      <c r="G152" s="35">
        <f>G153</f>
        <v>2200</v>
      </c>
      <c r="H152" s="35">
        <f t="shared" si="12"/>
        <v>0</v>
      </c>
      <c r="I152" s="35">
        <f t="shared" si="12"/>
        <v>0</v>
      </c>
      <c r="J152" s="35">
        <f t="shared" si="12"/>
        <v>2200</v>
      </c>
    </row>
    <row r="153" spans="1:10" x14ac:dyDescent="0.25">
      <c r="A153" s="55"/>
      <c r="B153" s="58"/>
      <c r="C153" s="37" t="s">
        <v>93</v>
      </c>
      <c r="D153" s="38">
        <v>4300</v>
      </c>
      <c r="E153" s="39" t="s">
        <v>38</v>
      </c>
      <c r="F153" s="40">
        <f>G153+H153</f>
        <v>2200</v>
      </c>
      <c r="G153" s="40">
        <f>G155</f>
        <v>2200</v>
      </c>
      <c r="H153" s="40">
        <f>H155</f>
        <v>0</v>
      </c>
      <c r="I153" s="40">
        <f>I155</f>
        <v>0</v>
      </c>
      <c r="J153" s="40">
        <f>J155</f>
        <v>2200</v>
      </c>
    </row>
    <row r="154" spans="1:10" x14ac:dyDescent="0.25">
      <c r="A154" s="55"/>
      <c r="B154" s="58"/>
      <c r="C154" s="58"/>
      <c r="D154" s="38"/>
      <c r="E154" s="42" t="s">
        <v>19</v>
      </c>
      <c r="F154" s="40"/>
      <c r="G154" s="40"/>
      <c r="H154" s="40"/>
      <c r="I154" s="40"/>
      <c r="J154" s="40"/>
    </row>
    <row r="155" spans="1:10" ht="30" x14ac:dyDescent="0.25">
      <c r="A155" s="55"/>
      <c r="B155" s="58"/>
      <c r="C155" s="58"/>
      <c r="D155" s="38"/>
      <c r="E155" s="73" t="s">
        <v>95</v>
      </c>
      <c r="F155" s="40">
        <f>G155+H155</f>
        <v>2200</v>
      </c>
      <c r="G155" s="40">
        <v>2200</v>
      </c>
      <c r="H155" s="40"/>
      <c r="I155" s="40"/>
      <c r="J155" s="40">
        <f>F155+I155</f>
        <v>2200</v>
      </c>
    </row>
    <row r="156" spans="1:10" x14ac:dyDescent="0.25">
      <c r="A156" s="55"/>
      <c r="B156" s="27">
        <v>754</v>
      </c>
      <c r="C156" s="14"/>
      <c r="D156" s="15"/>
      <c r="E156" s="28" t="s">
        <v>15</v>
      </c>
      <c r="F156" s="29">
        <f>H156+G156</f>
        <v>3000</v>
      </c>
      <c r="G156" s="29">
        <f t="shared" ref="G156:J157" si="13">G157</f>
        <v>3000</v>
      </c>
      <c r="H156" s="29">
        <f t="shared" si="13"/>
        <v>0</v>
      </c>
      <c r="I156" s="29">
        <f t="shared" si="13"/>
        <v>0</v>
      </c>
      <c r="J156" s="29">
        <f t="shared" si="13"/>
        <v>3000</v>
      </c>
    </row>
    <row r="157" spans="1:10" x14ac:dyDescent="0.25">
      <c r="A157" s="55"/>
      <c r="B157" s="32"/>
      <c r="C157" s="32" t="s">
        <v>16</v>
      </c>
      <c r="D157" s="33"/>
      <c r="E157" s="34" t="s">
        <v>17</v>
      </c>
      <c r="F157" s="35">
        <f>H157+G157</f>
        <v>3000</v>
      </c>
      <c r="G157" s="35">
        <f t="shared" si="13"/>
        <v>3000</v>
      </c>
      <c r="H157" s="35">
        <f t="shared" si="13"/>
        <v>0</v>
      </c>
      <c r="I157" s="35">
        <f t="shared" si="13"/>
        <v>0</v>
      </c>
      <c r="J157" s="35">
        <f t="shared" si="13"/>
        <v>3000</v>
      </c>
    </row>
    <row r="158" spans="1:10" x14ac:dyDescent="0.25">
      <c r="A158" s="55"/>
      <c r="B158" s="58"/>
      <c r="C158" s="37" t="s">
        <v>16</v>
      </c>
      <c r="D158" s="38">
        <v>4210</v>
      </c>
      <c r="E158" s="39" t="s">
        <v>18</v>
      </c>
      <c r="F158" s="40">
        <f>H158+G158</f>
        <v>3000</v>
      </c>
      <c r="G158" s="40">
        <f>G160</f>
        <v>3000</v>
      </c>
      <c r="H158" s="40">
        <f>H160</f>
        <v>0</v>
      </c>
      <c r="I158" s="40">
        <f>I160</f>
        <v>0</v>
      </c>
      <c r="J158" s="40">
        <f>J160</f>
        <v>3000</v>
      </c>
    </row>
    <row r="159" spans="1:10" x14ac:dyDescent="0.25">
      <c r="A159" s="55"/>
      <c r="B159" s="58"/>
      <c r="C159" s="58"/>
      <c r="D159" s="38"/>
      <c r="E159" s="42" t="s">
        <v>19</v>
      </c>
      <c r="F159" s="40"/>
      <c r="G159" s="40"/>
      <c r="H159" s="40"/>
      <c r="I159" s="40"/>
      <c r="J159" s="40"/>
    </row>
    <row r="160" spans="1:10" ht="30" x14ac:dyDescent="0.25">
      <c r="A160" s="55"/>
      <c r="B160" s="58"/>
      <c r="C160" s="58"/>
      <c r="D160" s="38"/>
      <c r="E160" s="42" t="s">
        <v>96</v>
      </c>
      <c r="F160" s="40">
        <f>H160+G160</f>
        <v>3000</v>
      </c>
      <c r="G160" s="40">
        <v>3000</v>
      </c>
      <c r="H160" s="40"/>
      <c r="I160" s="40"/>
      <c r="J160" s="40">
        <f>F160+I160</f>
        <v>3000</v>
      </c>
    </row>
    <row r="161" spans="1:10" x14ac:dyDescent="0.25">
      <c r="A161" s="26"/>
      <c r="B161" s="14">
        <v>801</v>
      </c>
      <c r="C161" s="14"/>
      <c r="D161" s="15"/>
      <c r="E161" s="28" t="s">
        <v>22</v>
      </c>
      <c r="F161" s="29">
        <f>H161+G161</f>
        <v>3000</v>
      </c>
      <c r="G161" s="29">
        <f t="shared" ref="G161:J162" si="14">G162</f>
        <v>3000</v>
      </c>
      <c r="H161" s="29">
        <f t="shared" si="14"/>
        <v>0</v>
      </c>
      <c r="I161" s="29">
        <f t="shared" si="14"/>
        <v>0</v>
      </c>
      <c r="J161" s="29">
        <f t="shared" si="14"/>
        <v>3000</v>
      </c>
    </row>
    <row r="162" spans="1:10" x14ac:dyDescent="0.25">
      <c r="A162" s="68"/>
      <c r="B162" s="32"/>
      <c r="C162" s="32" t="s">
        <v>23</v>
      </c>
      <c r="D162" s="33"/>
      <c r="E162" s="34" t="s">
        <v>24</v>
      </c>
      <c r="F162" s="35">
        <f>H162+G162</f>
        <v>3000</v>
      </c>
      <c r="G162" s="35">
        <f t="shared" si="14"/>
        <v>3000</v>
      </c>
      <c r="H162" s="35">
        <f t="shared" si="14"/>
        <v>0</v>
      </c>
      <c r="I162" s="35">
        <f t="shared" si="14"/>
        <v>0</v>
      </c>
      <c r="J162" s="35">
        <f t="shared" si="14"/>
        <v>3000</v>
      </c>
    </row>
    <row r="163" spans="1:10" x14ac:dyDescent="0.25">
      <c r="A163" s="55"/>
      <c r="B163" s="58"/>
      <c r="C163" s="37" t="s">
        <v>23</v>
      </c>
      <c r="D163" s="38">
        <v>4210</v>
      </c>
      <c r="E163" s="39" t="s">
        <v>18</v>
      </c>
      <c r="F163" s="40">
        <f>H163+G163</f>
        <v>3000</v>
      </c>
      <c r="G163" s="40">
        <f>G165</f>
        <v>3000</v>
      </c>
      <c r="H163" s="40">
        <f>H165</f>
        <v>0</v>
      </c>
      <c r="I163" s="40">
        <f>I165</f>
        <v>0</v>
      </c>
      <c r="J163" s="40">
        <f>J165</f>
        <v>3000</v>
      </c>
    </row>
    <row r="164" spans="1:10" x14ac:dyDescent="0.25">
      <c r="A164" s="55"/>
      <c r="B164" s="58"/>
      <c r="C164" s="58"/>
      <c r="D164" s="38"/>
      <c r="E164" s="42" t="s">
        <v>19</v>
      </c>
      <c r="F164" s="40"/>
      <c r="G164" s="40"/>
      <c r="H164" s="40"/>
      <c r="I164" s="40"/>
      <c r="J164" s="40"/>
    </row>
    <row r="165" spans="1:10" ht="35.25" customHeight="1" x14ac:dyDescent="0.25">
      <c r="A165" s="55"/>
      <c r="B165" s="77"/>
      <c r="C165" s="77"/>
      <c r="D165" s="78"/>
      <c r="E165" s="85" t="s">
        <v>97</v>
      </c>
      <c r="F165" s="49">
        <f>H165+G165</f>
        <v>3000</v>
      </c>
      <c r="G165" s="49">
        <v>3000</v>
      </c>
      <c r="H165" s="49"/>
      <c r="I165" s="49"/>
      <c r="J165" s="49">
        <f>F165+I165</f>
        <v>3000</v>
      </c>
    </row>
    <row r="166" spans="1:10" s="25" customFormat="1" ht="18" customHeight="1" x14ac:dyDescent="0.25">
      <c r="A166" s="26"/>
      <c r="B166" s="14" t="s">
        <v>98</v>
      </c>
      <c r="C166" s="14"/>
      <c r="D166" s="15"/>
      <c r="E166" s="28" t="s">
        <v>72</v>
      </c>
      <c r="F166" s="29">
        <f>G166+H166</f>
        <v>11000</v>
      </c>
      <c r="G166" s="29">
        <f t="shared" ref="G166:J167" si="15">G167</f>
        <v>11000</v>
      </c>
      <c r="H166" s="29">
        <f t="shared" si="15"/>
        <v>0</v>
      </c>
      <c r="I166" s="29">
        <f t="shared" si="15"/>
        <v>0</v>
      </c>
      <c r="J166" s="29">
        <f t="shared" si="15"/>
        <v>11000</v>
      </c>
    </row>
    <row r="167" spans="1:10" s="36" customFormat="1" ht="18" customHeight="1" x14ac:dyDescent="0.25">
      <c r="A167" s="68"/>
      <c r="B167" s="32"/>
      <c r="C167" s="32" t="s">
        <v>73</v>
      </c>
      <c r="D167" s="33"/>
      <c r="E167" s="54" t="s">
        <v>24</v>
      </c>
      <c r="F167" s="35">
        <f>G167+H167</f>
        <v>11000</v>
      </c>
      <c r="G167" s="35">
        <f t="shared" si="15"/>
        <v>11000</v>
      </c>
      <c r="H167" s="35">
        <f t="shared" si="15"/>
        <v>0</v>
      </c>
      <c r="I167" s="35">
        <f t="shared" si="15"/>
        <v>0</v>
      </c>
      <c r="J167" s="35">
        <f t="shared" si="15"/>
        <v>11000</v>
      </c>
    </row>
    <row r="168" spans="1:10" ht="18" customHeight="1" x14ac:dyDescent="0.25">
      <c r="A168" s="55"/>
      <c r="B168" s="58"/>
      <c r="C168" s="50" t="s">
        <v>73</v>
      </c>
      <c r="D168" s="38">
        <v>4300</v>
      </c>
      <c r="E168" s="39" t="s">
        <v>38</v>
      </c>
      <c r="F168" s="40">
        <f>G168+H168</f>
        <v>11000</v>
      </c>
      <c r="G168" s="40">
        <f>G170</f>
        <v>11000</v>
      </c>
      <c r="H168" s="40">
        <f>H170</f>
        <v>0</v>
      </c>
      <c r="I168" s="40">
        <f>I170</f>
        <v>0</v>
      </c>
      <c r="J168" s="40">
        <f>J170</f>
        <v>11000</v>
      </c>
    </row>
    <row r="169" spans="1:10" ht="18" customHeight="1" x14ac:dyDescent="0.25">
      <c r="A169" s="55"/>
      <c r="B169" s="58"/>
      <c r="C169" s="58"/>
      <c r="D169" s="38"/>
      <c r="E169" s="42" t="s">
        <v>19</v>
      </c>
      <c r="F169" s="40"/>
      <c r="G169" s="40"/>
      <c r="H169" s="40"/>
      <c r="I169" s="40"/>
      <c r="J169" s="40"/>
    </row>
    <row r="170" spans="1:10" ht="30" customHeight="1" x14ac:dyDescent="0.25">
      <c r="A170" s="55"/>
      <c r="B170" s="77"/>
      <c r="C170" s="77"/>
      <c r="D170" s="78"/>
      <c r="E170" s="85" t="s">
        <v>99</v>
      </c>
      <c r="F170" s="49">
        <f>G170+H170</f>
        <v>11000</v>
      </c>
      <c r="G170" s="49">
        <v>11000</v>
      </c>
      <c r="H170" s="49"/>
      <c r="I170" s="40"/>
      <c r="J170" s="40">
        <f>F170+I170</f>
        <v>11000</v>
      </c>
    </row>
    <row r="171" spans="1:10" s="25" customFormat="1" ht="14.25" customHeight="1" x14ac:dyDescent="0.25">
      <c r="A171" s="26"/>
      <c r="B171" s="14" t="s">
        <v>35</v>
      </c>
      <c r="C171" s="14"/>
      <c r="D171" s="15"/>
      <c r="E171" s="28" t="s">
        <v>36</v>
      </c>
      <c r="F171" s="29">
        <f>G171+H171</f>
        <v>1500</v>
      </c>
      <c r="G171" s="29">
        <f>G172</f>
        <v>1500</v>
      </c>
      <c r="H171" s="29">
        <f>H172</f>
        <v>0</v>
      </c>
      <c r="I171" s="29">
        <f>I172</f>
        <v>0</v>
      </c>
      <c r="J171" s="29">
        <f>J172</f>
        <v>1500</v>
      </c>
    </row>
    <row r="172" spans="1:10" s="36" customFormat="1" ht="24.75" customHeight="1" x14ac:dyDescent="0.25">
      <c r="A172" s="68"/>
      <c r="B172" s="32"/>
      <c r="C172" s="32" t="s">
        <v>75</v>
      </c>
      <c r="D172" s="33"/>
      <c r="E172" s="34" t="s">
        <v>76</v>
      </c>
      <c r="F172" s="35">
        <f>G172+H172</f>
        <v>1500</v>
      </c>
      <c r="G172" s="35">
        <f>G173</f>
        <v>1500</v>
      </c>
      <c r="H172" s="35"/>
      <c r="I172" s="35">
        <f>I173</f>
        <v>0</v>
      </c>
      <c r="J172" s="35">
        <f>J173</f>
        <v>1500</v>
      </c>
    </row>
    <row r="173" spans="1:10" ht="14.25" customHeight="1" x14ac:dyDescent="0.25">
      <c r="A173" s="55"/>
      <c r="B173" s="58"/>
      <c r="C173" s="50" t="s">
        <v>75</v>
      </c>
      <c r="D173" s="38">
        <v>4210</v>
      </c>
      <c r="E173" s="39" t="s">
        <v>18</v>
      </c>
      <c r="F173" s="40">
        <f>G173+H173</f>
        <v>1500</v>
      </c>
      <c r="G173" s="40">
        <f>G175</f>
        <v>1500</v>
      </c>
      <c r="H173" s="40">
        <f>H175</f>
        <v>0</v>
      </c>
      <c r="I173" s="40">
        <f>I175</f>
        <v>0</v>
      </c>
      <c r="J173" s="40">
        <f>J175</f>
        <v>1500</v>
      </c>
    </row>
    <row r="174" spans="1:10" ht="14.25" customHeight="1" x14ac:dyDescent="0.25">
      <c r="A174" s="55"/>
      <c r="B174" s="58"/>
      <c r="C174" s="58"/>
      <c r="D174" s="38"/>
      <c r="E174" s="42" t="s">
        <v>19</v>
      </c>
      <c r="F174" s="40"/>
      <c r="G174" s="40"/>
      <c r="H174" s="40"/>
      <c r="I174" s="40"/>
      <c r="J174" s="40"/>
    </row>
    <row r="175" spans="1:10" ht="34.5" customHeight="1" x14ac:dyDescent="0.25">
      <c r="A175" s="55"/>
      <c r="B175" s="58"/>
      <c r="C175" s="58"/>
      <c r="D175" s="38"/>
      <c r="E175" s="39" t="s">
        <v>100</v>
      </c>
      <c r="F175" s="40">
        <f>G175+H175</f>
        <v>1500</v>
      </c>
      <c r="G175" s="40">
        <v>1500</v>
      </c>
      <c r="H175" s="40"/>
      <c r="I175" s="40"/>
      <c r="J175" s="40">
        <f>F175+I175</f>
        <v>1500</v>
      </c>
    </row>
    <row r="176" spans="1:10" s="25" customFormat="1" ht="16.5" customHeight="1" x14ac:dyDescent="0.25">
      <c r="A176" s="26"/>
      <c r="B176" s="14" t="s">
        <v>40</v>
      </c>
      <c r="C176" s="14"/>
      <c r="D176" s="15"/>
      <c r="E176" s="86" t="s">
        <v>41</v>
      </c>
      <c r="F176" s="29">
        <f>G176+H176</f>
        <v>13776</v>
      </c>
      <c r="G176" s="29">
        <f>G177</f>
        <v>13776</v>
      </c>
      <c r="H176" s="29">
        <f>H177</f>
        <v>0</v>
      </c>
      <c r="I176" s="29">
        <f>I177</f>
        <v>0</v>
      </c>
      <c r="J176" s="29">
        <f>J177</f>
        <v>13776</v>
      </c>
    </row>
    <row r="177" spans="1:10" s="36" customFormat="1" ht="18.600000000000001" customHeight="1" x14ac:dyDescent="0.25">
      <c r="A177" s="68"/>
      <c r="B177" s="32"/>
      <c r="C177" s="32" t="s">
        <v>42</v>
      </c>
      <c r="D177" s="33"/>
      <c r="E177" s="87" t="s">
        <v>24</v>
      </c>
      <c r="F177" s="35">
        <f>G177+H177</f>
        <v>13776</v>
      </c>
      <c r="G177" s="35">
        <f>G181+G178</f>
        <v>13776</v>
      </c>
      <c r="H177" s="35">
        <f>H181</f>
        <v>0</v>
      </c>
      <c r="I177" s="35">
        <f>I178</f>
        <v>0</v>
      </c>
      <c r="J177" s="35">
        <f>J178+J181</f>
        <v>13776</v>
      </c>
    </row>
    <row r="178" spans="1:10" ht="18.600000000000001" customHeight="1" x14ac:dyDescent="0.25">
      <c r="A178" s="55"/>
      <c r="B178" s="58"/>
      <c r="C178" s="50" t="s">
        <v>42</v>
      </c>
      <c r="D178" s="38">
        <v>4210</v>
      </c>
      <c r="E178" s="39" t="s">
        <v>18</v>
      </c>
      <c r="F178" s="40">
        <f>G178+H178</f>
        <v>2000</v>
      </c>
      <c r="G178" s="40">
        <f>G180</f>
        <v>2000</v>
      </c>
      <c r="H178" s="40">
        <f>H180</f>
        <v>0</v>
      </c>
      <c r="I178" s="40">
        <f>I180</f>
        <v>0</v>
      </c>
      <c r="J178" s="40">
        <f>J180</f>
        <v>2000</v>
      </c>
    </row>
    <row r="179" spans="1:10" ht="18.600000000000001" customHeight="1" x14ac:dyDescent="0.25">
      <c r="A179" s="55"/>
      <c r="B179" s="58"/>
      <c r="C179" s="58"/>
      <c r="D179" s="38"/>
      <c r="E179" s="42" t="s">
        <v>19</v>
      </c>
      <c r="F179" s="40"/>
      <c r="G179" s="40"/>
      <c r="H179" s="40"/>
      <c r="I179" s="40"/>
      <c r="J179" s="40"/>
    </row>
    <row r="180" spans="1:10" ht="35.25" customHeight="1" x14ac:dyDescent="0.25">
      <c r="A180" s="55"/>
      <c r="B180" s="58"/>
      <c r="C180" s="58"/>
      <c r="D180" s="38"/>
      <c r="E180" s="88" t="s">
        <v>101</v>
      </c>
      <c r="F180" s="40">
        <f>G180+H180</f>
        <v>2000</v>
      </c>
      <c r="G180" s="40">
        <v>2000</v>
      </c>
      <c r="H180" s="40"/>
      <c r="I180" s="40"/>
      <c r="J180" s="40">
        <f>F180+I180</f>
        <v>2000</v>
      </c>
    </row>
    <row r="181" spans="1:10" ht="18.600000000000001" customHeight="1" x14ac:dyDescent="0.25">
      <c r="A181" s="55"/>
      <c r="B181" s="58"/>
      <c r="C181" s="50" t="s">
        <v>42</v>
      </c>
      <c r="D181" s="38">
        <v>4300</v>
      </c>
      <c r="E181" s="39" t="s">
        <v>38</v>
      </c>
      <c r="F181" s="40">
        <f>G181+H181</f>
        <v>11776</v>
      </c>
      <c r="G181" s="40">
        <f>G183</f>
        <v>11776</v>
      </c>
      <c r="H181" s="40">
        <f>H183</f>
        <v>0</v>
      </c>
      <c r="I181" s="40">
        <f>I183</f>
        <v>0</v>
      </c>
      <c r="J181" s="40">
        <f>J183</f>
        <v>11776</v>
      </c>
    </row>
    <row r="182" spans="1:10" ht="18.600000000000001" customHeight="1" x14ac:dyDescent="0.25">
      <c r="A182" s="55"/>
      <c r="B182" s="58"/>
      <c r="C182" s="58"/>
      <c r="D182" s="38"/>
      <c r="E182" s="42" t="s">
        <v>19</v>
      </c>
      <c r="F182" s="40"/>
      <c r="G182" s="40"/>
      <c r="H182" s="40"/>
      <c r="I182" s="40"/>
      <c r="J182" s="40"/>
    </row>
    <row r="183" spans="1:10" ht="35.25" customHeight="1" x14ac:dyDescent="0.25">
      <c r="A183" s="55"/>
      <c r="B183" s="58"/>
      <c r="C183" s="58"/>
      <c r="D183" s="38"/>
      <c r="E183" s="88" t="s">
        <v>102</v>
      </c>
      <c r="F183" s="40">
        <f>G183+H183</f>
        <v>11776</v>
      </c>
      <c r="G183" s="40">
        <v>11776</v>
      </c>
      <c r="H183" s="40"/>
      <c r="I183" s="40"/>
      <c r="J183" s="40">
        <f>F183+I183</f>
        <v>11776</v>
      </c>
    </row>
    <row r="184" spans="1:10" x14ac:dyDescent="0.25">
      <c r="A184" s="23">
        <v>5</v>
      </c>
      <c r="B184" s="166" t="s">
        <v>103</v>
      </c>
      <c r="C184" s="166"/>
      <c r="D184" s="166"/>
      <c r="E184" s="166"/>
      <c r="F184" s="66">
        <f>H184+G184</f>
        <v>76450</v>
      </c>
      <c r="G184" s="66">
        <f>G185+G190+G196+G201+G206+G214</f>
        <v>76450</v>
      </c>
      <c r="H184" s="66">
        <f>H185+H190+H196+H201+H206+H214</f>
        <v>0</v>
      </c>
      <c r="I184" s="66">
        <f>I185+I190+I196+I201+I206+I214</f>
        <v>0</v>
      </c>
      <c r="J184" s="66">
        <f>J185+J190+J196+J201+J206+J214</f>
        <v>76450</v>
      </c>
    </row>
    <row r="185" spans="1:10" x14ac:dyDescent="0.25">
      <c r="A185" s="26"/>
      <c r="B185" s="13">
        <v>750</v>
      </c>
      <c r="C185" s="13"/>
      <c r="D185" s="15"/>
      <c r="E185" s="56" t="s">
        <v>92</v>
      </c>
      <c r="F185" s="29">
        <f>G185+H185</f>
        <v>3000</v>
      </c>
      <c r="G185" s="29">
        <f t="shared" ref="G185:J186" si="16">G186</f>
        <v>3000</v>
      </c>
      <c r="H185" s="29">
        <f t="shared" si="16"/>
        <v>0</v>
      </c>
      <c r="I185" s="29">
        <f t="shared" si="16"/>
        <v>0</v>
      </c>
      <c r="J185" s="29">
        <f t="shared" si="16"/>
        <v>3000</v>
      </c>
    </row>
    <row r="186" spans="1:10" s="36" customFormat="1" x14ac:dyDescent="0.25">
      <c r="A186" s="68"/>
      <c r="B186" s="68"/>
      <c r="C186" s="68">
        <v>75075</v>
      </c>
      <c r="D186" s="33"/>
      <c r="E186" s="69" t="s">
        <v>94</v>
      </c>
      <c r="F186" s="35">
        <f>G186+H186</f>
        <v>3000</v>
      </c>
      <c r="G186" s="35">
        <f t="shared" si="16"/>
        <v>3000</v>
      </c>
      <c r="H186" s="35">
        <f t="shared" si="16"/>
        <v>0</v>
      </c>
      <c r="I186" s="35">
        <f t="shared" si="16"/>
        <v>0</v>
      </c>
      <c r="J186" s="35">
        <f t="shared" si="16"/>
        <v>3000</v>
      </c>
    </row>
    <row r="187" spans="1:10" x14ac:dyDescent="0.25">
      <c r="A187" s="55"/>
      <c r="B187" s="55"/>
      <c r="C187" s="70">
        <v>75075</v>
      </c>
      <c r="D187" s="38">
        <v>4210</v>
      </c>
      <c r="E187" s="39" t="s">
        <v>18</v>
      </c>
      <c r="F187" s="40">
        <f>G187+H187</f>
        <v>3000</v>
      </c>
      <c r="G187" s="40">
        <f>G189</f>
        <v>3000</v>
      </c>
      <c r="H187" s="40">
        <f>H189</f>
        <v>0</v>
      </c>
      <c r="I187" s="40">
        <f>I189</f>
        <v>0</v>
      </c>
      <c r="J187" s="40">
        <f>J189</f>
        <v>3000</v>
      </c>
    </row>
    <row r="188" spans="1:10" x14ac:dyDescent="0.25">
      <c r="A188" s="55"/>
      <c r="B188" s="55"/>
      <c r="C188" s="55"/>
      <c r="D188" s="38"/>
      <c r="E188" s="42" t="s">
        <v>19</v>
      </c>
      <c r="F188" s="40"/>
      <c r="G188" s="40"/>
      <c r="H188" s="40"/>
      <c r="I188" s="40"/>
      <c r="J188" s="40"/>
    </row>
    <row r="189" spans="1:10" x14ac:dyDescent="0.25">
      <c r="A189" s="55"/>
      <c r="B189" s="55"/>
      <c r="C189" s="55"/>
      <c r="D189" s="38"/>
      <c r="E189" s="42" t="s">
        <v>104</v>
      </c>
      <c r="F189" s="40">
        <f>G189+H189</f>
        <v>3000</v>
      </c>
      <c r="G189" s="40">
        <v>3000</v>
      </c>
      <c r="H189" s="40"/>
      <c r="I189" s="40"/>
      <c r="J189" s="40">
        <f>F189+I189</f>
        <v>3000</v>
      </c>
    </row>
    <row r="190" spans="1:10" x14ac:dyDescent="0.25">
      <c r="A190" s="26"/>
      <c r="B190" s="27">
        <v>754</v>
      </c>
      <c r="C190" s="14"/>
      <c r="D190" s="15"/>
      <c r="E190" s="28" t="s">
        <v>15</v>
      </c>
      <c r="F190" s="29">
        <f>H190+G190</f>
        <v>7500</v>
      </c>
      <c r="G190" s="29">
        <f t="shared" ref="G190:J191" si="17">G191</f>
        <v>7500</v>
      </c>
      <c r="H190" s="29">
        <f t="shared" si="17"/>
        <v>0</v>
      </c>
      <c r="I190" s="29">
        <f t="shared" si="17"/>
        <v>0</v>
      </c>
      <c r="J190" s="29">
        <f t="shared" si="17"/>
        <v>7500</v>
      </c>
    </row>
    <row r="191" spans="1:10" x14ac:dyDescent="0.25">
      <c r="A191" s="26"/>
      <c r="B191" s="32"/>
      <c r="C191" s="32" t="s">
        <v>16</v>
      </c>
      <c r="D191" s="33"/>
      <c r="E191" s="34" t="s">
        <v>17</v>
      </c>
      <c r="F191" s="35">
        <f>G191+H191</f>
        <v>7500</v>
      </c>
      <c r="G191" s="35">
        <f t="shared" si="17"/>
        <v>7500</v>
      </c>
      <c r="H191" s="35">
        <f t="shared" si="17"/>
        <v>0</v>
      </c>
      <c r="I191" s="35">
        <f t="shared" si="17"/>
        <v>0</v>
      </c>
      <c r="J191" s="35">
        <f t="shared" si="17"/>
        <v>7500</v>
      </c>
    </row>
    <row r="192" spans="1:10" x14ac:dyDescent="0.25">
      <c r="A192" s="26"/>
      <c r="B192" s="58"/>
      <c r="C192" s="37" t="s">
        <v>16</v>
      </c>
      <c r="D192" s="38">
        <v>4210</v>
      </c>
      <c r="E192" s="39" t="s">
        <v>18</v>
      </c>
      <c r="F192" s="40">
        <f>H192+G192</f>
        <v>7500</v>
      </c>
      <c r="G192" s="40">
        <f>SUM(G194:G195)</f>
        <v>7500</v>
      </c>
      <c r="H192" s="40">
        <f>SUM(H194:H195)</f>
        <v>0</v>
      </c>
      <c r="I192" s="40">
        <f>I194+I195</f>
        <v>0</v>
      </c>
      <c r="J192" s="40">
        <f>J194+J195</f>
        <v>7500</v>
      </c>
    </row>
    <row r="193" spans="1:10" x14ac:dyDescent="0.25">
      <c r="A193" s="26"/>
      <c r="B193" s="58"/>
      <c r="C193" s="58"/>
      <c r="D193" s="38"/>
      <c r="E193" s="42" t="s">
        <v>19</v>
      </c>
      <c r="F193" s="40"/>
      <c r="G193" s="40"/>
      <c r="H193" s="40"/>
      <c r="I193" s="40"/>
      <c r="J193" s="40"/>
    </row>
    <row r="194" spans="1:10" ht="30" x14ac:dyDescent="0.25">
      <c r="A194" s="26"/>
      <c r="B194" s="58"/>
      <c r="C194" s="58"/>
      <c r="D194" s="38"/>
      <c r="E194" s="42" t="s">
        <v>105</v>
      </c>
      <c r="F194" s="40">
        <f>G194+H194</f>
        <v>2500</v>
      </c>
      <c r="G194" s="40">
        <v>2500</v>
      </c>
      <c r="H194" s="40"/>
      <c r="I194" s="40"/>
      <c r="J194" s="40">
        <f>F194+I194</f>
        <v>2500</v>
      </c>
    </row>
    <row r="195" spans="1:10" ht="30" x14ac:dyDescent="0.25">
      <c r="A195" s="26"/>
      <c r="B195" s="58"/>
      <c r="C195" s="58"/>
      <c r="D195" s="38"/>
      <c r="E195" s="42" t="s">
        <v>106</v>
      </c>
      <c r="F195" s="40">
        <f>H195+G195</f>
        <v>5000</v>
      </c>
      <c r="G195" s="40">
        <v>5000</v>
      </c>
      <c r="H195" s="40"/>
      <c r="I195" s="40"/>
      <c r="J195" s="40">
        <f>F195+I195</f>
        <v>5000</v>
      </c>
    </row>
    <row r="196" spans="1:10" s="25" customFormat="1" x14ac:dyDescent="0.25">
      <c r="A196" s="26"/>
      <c r="B196" s="14" t="s">
        <v>98</v>
      </c>
      <c r="C196" s="14"/>
      <c r="D196" s="15"/>
      <c r="E196" s="28" t="s">
        <v>72</v>
      </c>
      <c r="F196" s="29">
        <f>G196+H196</f>
        <v>6300</v>
      </c>
      <c r="G196" s="29">
        <f t="shared" ref="G196:J197" si="18">G197</f>
        <v>6300</v>
      </c>
      <c r="H196" s="29">
        <f t="shared" si="18"/>
        <v>0</v>
      </c>
      <c r="I196" s="29">
        <f t="shared" si="18"/>
        <v>0</v>
      </c>
      <c r="J196" s="29">
        <f t="shared" si="18"/>
        <v>6300</v>
      </c>
    </row>
    <row r="197" spans="1:10" s="36" customFormat="1" x14ac:dyDescent="0.25">
      <c r="A197" s="68"/>
      <c r="B197" s="32"/>
      <c r="C197" s="32" t="s">
        <v>73</v>
      </c>
      <c r="D197" s="33"/>
      <c r="E197" s="54" t="s">
        <v>24</v>
      </c>
      <c r="F197" s="35">
        <f>G197+H197</f>
        <v>6300</v>
      </c>
      <c r="G197" s="35">
        <f t="shared" si="18"/>
        <v>6300</v>
      </c>
      <c r="H197" s="35">
        <f t="shared" si="18"/>
        <v>0</v>
      </c>
      <c r="I197" s="35">
        <f t="shared" si="18"/>
        <v>0</v>
      </c>
      <c r="J197" s="35">
        <f t="shared" si="18"/>
        <v>6300</v>
      </c>
    </row>
    <row r="198" spans="1:10" x14ac:dyDescent="0.25">
      <c r="A198" s="55"/>
      <c r="B198" s="58"/>
      <c r="C198" s="37" t="s">
        <v>73</v>
      </c>
      <c r="D198" s="38">
        <v>4300</v>
      </c>
      <c r="E198" s="39" t="s">
        <v>38</v>
      </c>
      <c r="F198" s="40">
        <f>G198+H198</f>
        <v>6300</v>
      </c>
      <c r="G198" s="40">
        <f>G200</f>
        <v>6300</v>
      </c>
      <c r="H198" s="40">
        <f>H200</f>
        <v>0</v>
      </c>
      <c r="I198" s="40">
        <f>I200</f>
        <v>0</v>
      </c>
      <c r="J198" s="40">
        <f>J200</f>
        <v>6300</v>
      </c>
    </row>
    <row r="199" spans="1:10" x14ac:dyDescent="0.25">
      <c r="A199" s="55"/>
      <c r="B199" s="58"/>
      <c r="C199" s="58"/>
      <c r="D199" s="38"/>
      <c r="E199" s="42" t="s">
        <v>19</v>
      </c>
      <c r="F199" s="40"/>
      <c r="G199" s="40"/>
      <c r="H199" s="40"/>
      <c r="I199" s="40"/>
      <c r="J199" s="40"/>
    </row>
    <row r="200" spans="1:10" ht="30" x14ac:dyDescent="0.25">
      <c r="A200" s="55"/>
      <c r="B200" s="77"/>
      <c r="C200" s="77"/>
      <c r="D200" s="78"/>
      <c r="E200" s="89" t="s">
        <v>107</v>
      </c>
      <c r="F200" s="49">
        <f>G200+H200</f>
        <v>6300</v>
      </c>
      <c r="G200" s="49">
        <v>6300</v>
      </c>
      <c r="H200" s="49"/>
      <c r="I200" s="49"/>
      <c r="J200" s="49">
        <f>F200+I200</f>
        <v>6300</v>
      </c>
    </row>
    <row r="201" spans="1:10" s="25" customFormat="1" x14ac:dyDescent="0.25">
      <c r="A201" s="26"/>
      <c r="B201" s="14" t="s">
        <v>35</v>
      </c>
      <c r="C201" s="14"/>
      <c r="D201" s="15"/>
      <c r="E201" s="28" t="s">
        <v>36</v>
      </c>
      <c r="F201" s="29">
        <f>G201+H201</f>
        <v>17300</v>
      </c>
      <c r="G201" s="29">
        <f t="shared" ref="G201:J202" si="19">G202</f>
        <v>17300</v>
      </c>
      <c r="H201" s="29">
        <f t="shared" si="19"/>
        <v>0</v>
      </c>
      <c r="I201" s="29">
        <f t="shared" si="19"/>
        <v>0</v>
      </c>
      <c r="J201" s="29">
        <f t="shared" si="19"/>
        <v>17300</v>
      </c>
    </row>
    <row r="202" spans="1:10" s="36" customFormat="1" x14ac:dyDescent="0.25">
      <c r="A202" s="68"/>
      <c r="B202" s="32"/>
      <c r="C202" s="32" t="s">
        <v>37</v>
      </c>
      <c r="D202" s="33"/>
      <c r="E202" s="54" t="s">
        <v>24</v>
      </c>
      <c r="F202" s="35">
        <f>G202+H202</f>
        <v>17300</v>
      </c>
      <c r="G202" s="35">
        <f t="shared" si="19"/>
        <v>17300</v>
      </c>
      <c r="H202" s="35">
        <f t="shared" si="19"/>
        <v>0</v>
      </c>
      <c r="I202" s="35">
        <f t="shared" si="19"/>
        <v>0</v>
      </c>
      <c r="J202" s="35">
        <f t="shared" si="19"/>
        <v>17300</v>
      </c>
    </row>
    <row r="203" spans="1:10" x14ac:dyDescent="0.25">
      <c r="A203" s="55"/>
      <c r="B203" s="58"/>
      <c r="C203" s="37" t="s">
        <v>37</v>
      </c>
      <c r="D203" s="38">
        <v>4300</v>
      </c>
      <c r="E203" s="39" t="s">
        <v>38</v>
      </c>
      <c r="F203" s="40">
        <f>G203+H203</f>
        <v>17300</v>
      </c>
      <c r="G203" s="40">
        <f>G205</f>
        <v>17300</v>
      </c>
      <c r="H203" s="40">
        <f>H205</f>
        <v>0</v>
      </c>
      <c r="I203" s="40">
        <f>I205</f>
        <v>0</v>
      </c>
      <c r="J203" s="40">
        <f>J205</f>
        <v>17300</v>
      </c>
    </row>
    <row r="204" spans="1:10" x14ac:dyDescent="0.25">
      <c r="A204" s="55"/>
      <c r="B204" s="58"/>
      <c r="C204" s="58"/>
      <c r="D204" s="38"/>
      <c r="E204" s="42" t="s">
        <v>19</v>
      </c>
      <c r="F204" s="40"/>
      <c r="G204" s="40"/>
      <c r="H204" s="40"/>
      <c r="I204" s="40"/>
      <c r="J204" s="40"/>
    </row>
    <row r="205" spans="1:10" ht="30" x14ac:dyDescent="0.25">
      <c r="A205" s="55"/>
      <c r="B205" s="58"/>
      <c r="C205" s="58"/>
      <c r="D205" s="38"/>
      <c r="E205" s="90" t="s">
        <v>108</v>
      </c>
      <c r="F205" s="40">
        <f>G205+H205</f>
        <v>17300</v>
      </c>
      <c r="G205" s="40">
        <v>17300</v>
      </c>
      <c r="H205" s="40"/>
      <c r="I205" s="40"/>
      <c r="J205" s="40">
        <f>F205+I205</f>
        <v>17300</v>
      </c>
    </row>
    <row r="206" spans="1:10" x14ac:dyDescent="0.25">
      <c r="A206" s="26"/>
      <c r="B206" s="14" t="s">
        <v>40</v>
      </c>
      <c r="C206" s="14"/>
      <c r="D206" s="15"/>
      <c r="E206" s="28" t="s">
        <v>41</v>
      </c>
      <c r="F206" s="29">
        <f>H206+G206</f>
        <v>30350</v>
      </c>
      <c r="G206" s="29">
        <f t="shared" ref="G206:J207" si="20">G207</f>
        <v>30350</v>
      </c>
      <c r="H206" s="29">
        <f t="shared" si="20"/>
        <v>0</v>
      </c>
      <c r="I206" s="29">
        <f t="shared" si="20"/>
        <v>0</v>
      </c>
      <c r="J206" s="29">
        <f t="shared" si="20"/>
        <v>30350</v>
      </c>
    </row>
    <row r="207" spans="1:10" x14ac:dyDescent="0.25">
      <c r="A207" s="68"/>
      <c r="B207" s="32"/>
      <c r="C207" s="32" t="s">
        <v>42</v>
      </c>
      <c r="D207" s="33"/>
      <c r="E207" s="34" t="s">
        <v>24</v>
      </c>
      <c r="F207" s="35">
        <f>H207+G207</f>
        <v>30350</v>
      </c>
      <c r="G207" s="35">
        <f t="shared" si="20"/>
        <v>30350</v>
      </c>
      <c r="H207" s="35">
        <f t="shared" si="20"/>
        <v>0</v>
      </c>
      <c r="I207" s="35">
        <f t="shared" si="20"/>
        <v>0</v>
      </c>
      <c r="J207" s="35">
        <f t="shared" si="20"/>
        <v>30350</v>
      </c>
    </row>
    <row r="208" spans="1:10" x14ac:dyDescent="0.25">
      <c r="A208" s="55"/>
      <c r="B208" s="58"/>
      <c r="C208" s="37" t="s">
        <v>42</v>
      </c>
      <c r="D208" s="38">
        <v>4300</v>
      </c>
      <c r="E208" s="39" t="s">
        <v>38</v>
      </c>
      <c r="F208" s="40">
        <f>G208+H208</f>
        <v>30350</v>
      </c>
      <c r="G208" s="40">
        <f>SUM(G210:G213)</f>
        <v>30350</v>
      </c>
      <c r="H208" s="40">
        <f>SUM(H210:H213)</f>
        <v>0</v>
      </c>
      <c r="I208" s="40">
        <f>SUM(I210:I213)</f>
        <v>0</v>
      </c>
      <c r="J208" s="40">
        <f>SUM(J210:J213)</f>
        <v>30350</v>
      </c>
    </row>
    <row r="209" spans="1:10" x14ac:dyDescent="0.25">
      <c r="A209" s="26"/>
      <c r="B209" s="58"/>
      <c r="C209" s="58"/>
      <c r="D209" s="38"/>
      <c r="E209" s="42" t="s">
        <v>19</v>
      </c>
      <c r="F209" s="40"/>
      <c r="G209" s="40"/>
      <c r="H209" s="40"/>
      <c r="I209" s="40"/>
      <c r="J209" s="40"/>
    </row>
    <row r="210" spans="1:10" ht="30" x14ac:dyDescent="0.25">
      <c r="A210" s="26"/>
      <c r="B210" s="58"/>
      <c r="C210" s="58"/>
      <c r="D210" s="38"/>
      <c r="E210" s="42" t="s">
        <v>109</v>
      </c>
      <c r="F210" s="40">
        <f>H210+G210</f>
        <v>4000</v>
      </c>
      <c r="G210" s="40">
        <v>4000</v>
      </c>
      <c r="H210" s="40"/>
      <c r="I210" s="40"/>
      <c r="J210" s="40">
        <f>F210+I210</f>
        <v>4000</v>
      </c>
    </row>
    <row r="211" spans="1:10" x14ac:dyDescent="0.25">
      <c r="A211" s="26"/>
      <c r="B211" s="58"/>
      <c r="C211" s="58"/>
      <c r="D211" s="38"/>
      <c r="E211" s="42" t="s">
        <v>110</v>
      </c>
      <c r="F211" s="40">
        <f>G211+H211</f>
        <v>7350</v>
      </c>
      <c r="G211" s="40">
        <v>7350</v>
      </c>
      <c r="H211" s="40"/>
      <c r="I211" s="40"/>
      <c r="J211" s="40">
        <f>F211+I211</f>
        <v>7350</v>
      </c>
    </row>
    <row r="212" spans="1:10" ht="30" x14ac:dyDescent="0.25">
      <c r="A212" s="26"/>
      <c r="B212" s="58"/>
      <c r="C212" s="58"/>
      <c r="D212" s="38"/>
      <c r="E212" s="42" t="s">
        <v>111</v>
      </c>
      <c r="F212" s="40">
        <f>G212+H212</f>
        <v>4000</v>
      </c>
      <c r="G212" s="40">
        <v>4000</v>
      </c>
      <c r="H212" s="40"/>
      <c r="I212" s="40"/>
      <c r="J212" s="40">
        <f>F212+I212</f>
        <v>4000</v>
      </c>
    </row>
    <row r="213" spans="1:10" ht="30" x14ac:dyDescent="0.25">
      <c r="A213" s="26"/>
      <c r="B213" s="58"/>
      <c r="C213" s="58"/>
      <c r="D213" s="91"/>
      <c r="E213" s="92" t="s">
        <v>112</v>
      </c>
      <c r="F213" s="40">
        <f>H213+G213</f>
        <v>15000</v>
      </c>
      <c r="G213" s="40">
        <v>15000</v>
      </c>
      <c r="H213" s="40"/>
      <c r="I213" s="49"/>
      <c r="J213" s="40">
        <f>F213+I213</f>
        <v>15000</v>
      </c>
    </row>
    <row r="214" spans="1:10" x14ac:dyDescent="0.25">
      <c r="A214" s="26"/>
      <c r="B214" s="14" t="s">
        <v>45</v>
      </c>
      <c r="C214" s="14"/>
      <c r="D214" s="15"/>
      <c r="E214" s="93" t="s">
        <v>46</v>
      </c>
      <c r="F214" s="29">
        <f>G214+H214</f>
        <v>12000</v>
      </c>
      <c r="G214" s="29">
        <f t="shared" ref="G214:J215" si="21">G215</f>
        <v>12000</v>
      </c>
      <c r="H214" s="29">
        <f t="shared" si="21"/>
        <v>0</v>
      </c>
      <c r="I214" s="29">
        <f t="shared" si="21"/>
        <v>0</v>
      </c>
      <c r="J214" s="29">
        <f t="shared" si="21"/>
        <v>12000</v>
      </c>
    </row>
    <row r="215" spans="1:10" s="36" customFormat="1" x14ac:dyDescent="0.25">
      <c r="A215" s="30"/>
      <c r="B215" s="94"/>
      <c r="C215" s="32" t="s">
        <v>47</v>
      </c>
      <c r="D215" s="33"/>
      <c r="E215" s="95" t="s">
        <v>24</v>
      </c>
      <c r="F215" s="35">
        <f>G215+H215</f>
        <v>12000</v>
      </c>
      <c r="G215" s="35">
        <f t="shared" si="21"/>
        <v>12000</v>
      </c>
      <c r="H215" s="35">
        <f t="shared" si="21"/>
        <v>0</v>
      </c>
      <c r="I215" s="35">
        <f t="shared" si="21"/>
        <v>0</v>
      </c>
      <c r="J215" s="35">
        <f t="shared" si="21"/>
        <v>12000</v>
      </c>
    </row>
    <row r="216" spans="1:10" x14ac:dyDescent="0.25">
      <c r="A216" s="26"/>
      <c r="B216" s="83"/>
      <c r="C216" s="50" t="s">
        <v>47</v>
      </c>
      <c r="D216" s="38">
        <v>4210</v>
      </c>
      <c r="E216" s="39" t="s">
        <v>18</v>
      </c>
      <c r="F216" s="40">
        <f>G216+H216</f>
        <v>12000</v>
      </c>
      <c r="G216" s="40">
        <f>SUM(G218:G219)</f>
        <v>12000</v>
      </c>
      <c r="H216" s="40">
        <f>H218</f>
        <v>0</v>
      </c>
      <c r="I216" s="40"/>
      <c r="J216" s="40">
        <f>J218+J219</f>
        <v>12000</v>
      </c>
    </row>
    <row r="217" spans="1:10" x14ac:dyDescent="0.25">
      <c r="A217" s="26"/>
      <c r="B217" s="83"/>
      <c r="C217" s="58"/>
      <c r="D217" s="38"/>
      <c r="E217" s="42" t="s">
        <v>19</v>
      </c>
      <c r="F217" s="40"/>
      <c r="G217" s="40"/>
      <c r="H217" s="40"/>
      <c r="I217" s="40"/>
      <c r="J217" s="40"/>
    </row>
    <row r="218" spans="1:10" x14ac:dyDescent="0.25">
      <c r="A218" s="26"/>
      <c r="B218" s="83"/>
      <c r="C218" s="58"/>
      <c r="D218" s="38"/>
      <c r="E218" s="96" t="s">
        <v>113</v>
      </c>
      <c r="F218" s="40">
        <f>G218+H218</f>
        <v>10000</v>
      </c>
      <c r="G218" s="40">
        <v>10000</v>
      </c>
      <c r="H218" s="40"/>
      <c r="I218" s="40"/>
      <c r="J218" s="40">
        <f>F218+I218</f>
        <v>10000</v>
      </c>
    </row>
    <row r="219" spans="1:10" ht="43.5" customHeight="1" x14ac:dyDescent="0.25">
      <c r="A219" s="26"/>
      <c r="B219" s="83"/>
      <c r="C219" s="58"/>
      <c r="D219" s="38"/>
      <c r="E219" s="97" t="s">
        <v>114</v>
      </c>
      <c r="F219" s="40">
        <f>G219+H219</f>
        <v>2000</v>
      </c>
      <c r="G219" s="40">
        <v>2000</v>
      </c>
      <c r="H219" s="40"/>
      <c r="I219" s="40"/>
      <c r="J219" s="40">
        <f>F219+I219</f>
        <v>2000</v>
      </c>
    </row>
    <row r="220" spans="1:10" x14ac:dyDescent="0.25">
      <c r="A220" s="23">
        <v>6</v>
      </c>
      <c r="B220" s="167" t="s">
        <v>115</v>
      </c>
      <c r="C220" s="167"/>
      <c r="D220" s="167"/>
      <c r="E220" s="167"/>
      <c r="F220" s="66">
        <f>H220+G220</f>
        <v>76471.199999999997</v>
      </c>
      <c r="G220" s="66">
        <f>G226+G234+G240+G268+G275+G246+G251+G221</f>
        <v>66100</v>
      </c>
      <c r="H220" s="66">
        <f>H226+H234+H240+H268+H275+H246+H251+H221</f>
        <v>10371.200000000001</v>
      </c>
      <c r="I220" s="66">
        <f>I226+I234+I240+I268+I275+I246+I251</f>
        <v>0</v>
      </c>
      <c r="J220" s="66">
        <f>J226+J234+J240+J268+J275+J246+J251+J221</f>
        <v>76471.199999999997</v>
      </c>
    </row>
    <row r="221" spans="1:10" x14ac:dyDescent="0.25">
      <c r="A221" s="26"/>
      <c r="B221" s="14" t="s">
        <v>116</v>
      </c>
      <c r="C221" s="14"/>
      <c r="D221" s="14"/>
      <c r="E221" s="67" t="s">
        <v>50</v>
      </c>
      <c r="F221" s="29">
        <f>G221+H221</f>
        <v>5000</v>
      </c>
      <c r="G221" s="29">
        <f t="shared" ref="G221:J222" si="22">G222</f>
        <v>0</v>
      </c>
      <c r="H221" s="29">
        <f t="shared" si="22"/>
        <v>5000</v>
      </c>
      <c r="I221" s="29">
        <f t="shared" si="22"/>
        <v>0</v>
      </c>
      <c r="J221" s="29">
        <f t="shared" si="22"/>
        <v>5000</v>
      </c>
    </row>
    <row r="222" spans="1:10" s="36" customFormat="1" x14ac:dyDescent="0.25">
      <c r="A222" s="68"/>
      <c r="B222" s="32"/>
      <c r="C222" s="32" t="s">
        <v>117</v>
      </c>
      <c r="D222" s="32"/>
      <c r="E222" s="95" t="s">
        <v>118</v>
      </c>
      <c r="F222" s="35">
        <f>G222+H222</f>
        <v>5000</v>
      </c>
      <c r="G222" s="35">
        <f t="shared" si="22"/>
        <v>0</v>
      </c>
      <c r="H222" s="35">
        <f t="shared" si="22"/>
        <v>5000</v>
      </c>
      <c r="I222" s="35">
        <f t="shared" si="22"/>
        <v>0</v>
      </c>
      <c r="J222" s="35">
        <f t="shared" si="22"/>
        <v>5000</v>
      </c>
    </row>
    <row r="223" spans="1:10" x14ac:dyDescent="0.25">
      <c r="A223" s="55"/>
      <c r="B223" s="58"/>
      <c r="C223" s="50" t="s">
        <v>117</v>
      </c>
      <c r="D223" s="55">
        <v>6050</v>
      </c>
      <c r="E223" s="73" t="s">
        <v>65</v>
      </c>
      <c r="F223" s="40">
        <f>G223+H223</f>
        <v>5000</v>
      </c>
      <c r="G223" s="40">
        <f>G225</f>
        <v>0</v>
      </c>
      <c r="H223" s="40">
        <f>H225</f>
        <v>5000</v>
      </c>
      <c r="I223" s="40">
        <f>I225</f>
        <v>0</v>
      </c>
      <c r="J223" s="40">
        <f>J225</f>
        <v>5000</v>
      </c>
    </row>
    <row r="224" spans="1:10" x14ac:dyDescent="0.25">
      <c r="A224" s="55"/>
      <c r="B224" s="58"/>
      <c r="C224" s="58"/>
      <c r="D224" s="58"/>
      <c r="E224" s="42" t="s">
        <v>19</v>
      </c>
      <c r="F224" s="40"/>
      <c r="G224" s="40"/>
      <c r="H224" s="40"/>
      <c r="I224" s="40"/>
      <c r="J224" s="40"/>
    </row>
    <row r="225" spans="1:10" ht="30" x14ac:dyDescent="0.25">
      <c r="A225" s="55"/>
      <c r="B225" s="77"/>
      <c r="C225" s="77"/>
      <c r="D225" s="77"/>
      <c r="E225" s="98" t="s">
        <v>119</v>
      </c>
      <c r="F225" s="49">
        <f>G225+H225</f>
        <v>5000</v>
      </c>
      <c r="G225" s="49"/>
      <c r="H225" s="49">
        <v>5000</v>
      </c>
      <c r="I225" s="99"/>
      <c r="J225" s="99">
        <f>F225+I225</f>
        <v>5000</v>
      </c>
    </row>
    <row r="226" spans="1:10" x14ac:dyDescent="0.25">
      <c r="A226" s="26"/>
      <c r="B226" s="14" t="s">
        <v>91</v>
      </c>
      <c r="C226" s="14"/>
      <c r="D226" s="15"/>
      <c r="E226" s="93" t="s">
        <v>92</v>
      </c>
      <c r="F226" s="29">
        <f>G226+H226</f>
        <v>3400</v>
      </c>
      <c r="G226" s="29">
        <f>G227</f>
        <v>3400</v>
      </c>
      <c r="H226" s="29">
        <f>H227</f>
        <v>0</v>
      </c>
      <c r="I226" s="29">
        <f>I227</f>
        <v>0</v>
      </c>
      <c r="J226" s="29">
        <f>J227</f>
        <v>3400</v>
      </c>
    </row>
    <row r="227" spans="1:10" s="36" customFormat="1" x14ac:dyDescent="0.25">
      <c r="A227" s="30"/>
      <c r="B227" s="94"/>
      <c r="C227" s="32" t="s">
        <v>120</v>
      </c>
      <c r="D227" s="33"/>
      <c r="E227" s="95" t="s">
        <v>24</v>
      </c>
      <c r="F227" s="35">
        <f>G227+H227</f>
        <v>3400</v>
      </c>
      <c r="G227" s="35">
        <f>G231+G228</f>
        <v>3400</v>
      </c>
      <c r="H227" s="35">
        <f>H231+H228</f>
        <v>0</v>
      </c>
      <c r="I227" s="35">
        <f>I231</f>
        <v>0</v>
      </c>
      <c r="J227" s="35">
        <f>J228+J231</f>
        <v>3400</v>
      </c>
    </row>
    <row r="228" spans="1:10" x14ac:dyDescent="0.25">
      <c r="A228" s="26"/>
      <c r="B228" s="83"/>
      <c r="C228" s="50" t="s">
        <v>120</v>
      </c>
      <c r="D228" s="38">
        <v>4210</v>
      </c>
      <c r="E228" s="39" t="s">
        <v>18</v>
      </c>
      <c r="F228" s="40">
        <f>G228+H228</f>
        <v>1000</v>
      </c>
      <c r="G228" s="40">
        <f>G230</f>
        <v>1000</v>
      </c>
      <c r="H228" s="40">
        <f>H230</f>
        <v>0</v>
      </c>
      <c r="I228" s="40">
        <f>I230</f>
        <v>0</v>
      </c>
      <c r="J228" s="40">
        <f>J230</f>
        <v>1000</v>
      </c>
    </row>
    <row r="229" spans="1:10" x14ac:dyDescent="0.25">
      <c r="A229" s="26"/>
      <c r="B229" s="83"/>
      <c r="C229" s="58"/>
      <c r="D229" s="38"/>
      <c r="E229" s="42" t="s">
        <v>19</v>
      </c>
      <c r="F229" s="40"/>
      <c r="G229" s="40"/>
      <c r="H229" s="40"/>
      <c r="I229" s="40"/>
      <c r="J229" s="40"/>
    </row>
    <row r="230" spans="1:10" x14ac:dyDescent="0.25">
      <c r="A230" s="26"/>
      <c r="B230" s="83"/>
      <c r="C230" s="58"/>
      <c r="D230" s="38"/>
      <c r="E230" s="96" t="s">
        <v>121</v>
      </c>
      <c r="F230" s="40">
        <f>G230+H230</f>
        <v>1000</v>
      </c>
      <c r="G230" s="40">
        <v>1000</v>
      </c>
      <c r="H230" s="40"/>
      <c r="I230" s="40"/>
      <c r="J230" s="40">
        <f>F230+I230</f>
        <v>1000</v>
      </c>
    </row>
    <row r="231" spans="1:10" x14ac:dyDescent="0.25">
      <c r="A231" s="55"/>
      <c r="B231" s="58"/>
      <c r="C231" s="37" t="s">
        <v>120</v>
      </c>
      <c r="D231" s="55">
        <v>4300</v>
      </c>
      <c r="E231" s="39" t="s">
        <v>38</v>
      </c>
      <c r="F231" s="40">
        <f>G231+H231</f>
        <v>2400</v>
      </c>
      <c r="G231" s="40">
        <f>G233</f>
        <v>2400</v>
      </c>
      <c r="H231" s="40">
        <f>H233</f>
        <v>0</v>
      </c>
      <c r="I231" s="40">
        <f>I233</f>
        <v>0</v>
      </c>
      <c r="J231" s="40">
        <f>J233</f>
        <v>2400</v>
      </c>
    </row>
    <row r="232" spans="1:10" x14ac:dyDescent="0.25">
      <c r="A232" s="26"/>
      <c r="B232" s="83"/>
      <c r="C232" s="58"/>
      <c r="D232" s="38"/>
      <c r="E232" s="42" t="s">
        <v>19</v>
      </c>
      <c r="F232" s="40"/>
      <c r="G232" s="40"/>
      <c r="H232" s="40"/>
      <c r="I232" s="40"/>
      <c r="J232" s="40"/>
    </row>
    <row r="233" spans="1:10" x14ac:dyDescent="0.25">
      <c r="A233" s="26"/>
      <c r="B233" s="83"/>
      <c r="C233" s="58"/>
      <c r="D233" s="38"/>
      <c r="E233" s="96" t="s">
        <v>122</v>
      </c>
      <c r="F233" s="40">
        <f>G233+H233</f>
        <v>2400</v>
      </c>
      <c r="G233" s="40">
        <v>2400</v>
      </c>
      <c r="H233" s="40"/>
      <c r="I233" s="40"/>
      <c r="J233" s="40">
        <f>F233+I233</f>
        <v>2400</v>
      </c>
    </row>
    <row r="234" spans="1:10" x14ac:dyDescent="0.25">
      <c r="A234" s="26"/>
      <c r="B234" s="27">
        <v>754</v>
      </c>
      <c r="C234" s="14"/>
      <c r="D234" s="15"/>
      <c r="E234" s="28" t="s">
        <v>15</v>
      </c>
      <c r="F234" s="29">
        <f>H234+G234</f>
        <v>6000</v>
      </c>
      <c r="G234" s="29">
        <f t="shared" ref="G234:J235" si="23">G235</f>
        <v>6000</v>
      </c>
      <c r="H234" s="29">
        <f t="shared" si="23"/>
        <v>0</v>
      </c>
      <c r="I234" s="29">
        <f t="shared" si="23"/>
        <v>0</v>
      </c>
      <c r="J234" s="29">
        <f t="shared" si="23"/>
        <v>6000</v>
      </c>
    </row>
    <row r="235" spans="1:10" x14ac:dyDescent="0.25">
      <c r="A235" s="68"/>
      <c r="B235" s="32"/>
      <c r="C235" s="32" t="s">
        <v>16</v>
      </c>
      <c r="D235" s="33"/>
      <c r="E235" s="34" t="s">
        <v>17</v>
      </c>
      <c r="F235" s="35">
        <f>H235+G235</f>
        <v>6000</v>
      </c>
      <c r="G235" s="35">
        <f t="shared" si="23"/>
        <v>6000</v>
      </c>
      <c r="H235" s="35">
        <f t="shared" si="23"/>
        <v>0</v>
      </c>
      <c r="I235" s="35">
        <f t="shared" si="23"/>
        <v>0</v>
      </c>
      <c r="J235" s="35">
        <f t="shared" si="23"/>
        <v>6000</v>
      </c>
    </row>
    <row r="236" spans="1:10" x14ac:dyDescent="0.25">
      <c r="A236" s="26"/>
      <c r="B236" s="58"/>
      <c r="C236" s="37" t="s">
        <v>16</v>
      </c>
      <c r="D236" s="38">
        <v>4210</v>
      </c>
      <c r="E236" s="39" t="s">
        <v>18</v>
      </c>
      <c r="F236" s="40">
        <f>H236+G236</f>
        <v>6000</v>
      </c>
      <c r="G236" s="40">
        <f>G238+G239</f>
        <v>6000</v>
      </c>
      <c r="H236" s="40">
        <f>H238</f>
        <v>0</v>
      </c>
      <c r="I236" s="40">
        <f>I238+I239</f>
        <v>0</v>
      </c>
      <c r="J236" s="40">
        <f>J238+J239</f>
        <v>6000</v>
      </c>
    </row>
    <row r="237" spans="1:10" x14ac:dyDescent="0.25">
      <c r="A237" s="26"/>
      <c r="B237" s="58"/>
      <c r="C237" s="58"/>
      <c r="D237" s="38"/>
      <c r="E237" s="42" t="s">
        <v>19</v>
      </c>
      <c r="F237" s="40"/>
      <c r="G237" s="40"/>
      <c r="H237" s="40"/>
      <c r="I237" s="40"/>
      <c r="J237" s="40"/>
    </row>
    <row r="238" spans="1:10" x14ac:dyDescent="0.25">
      <c r="A238" s="26"/>
      <c r="B238" s="58"/>
      <c r="C238" s="58"/>
      <c r="D238" s="38"/>
      <c r="E238" s="42" t="s">
        <v>123</v>
      </c>
      <c r="F238" s="40">
        <f>G238+H238</f>
        <v>3000</v>
      </c>
      <c r="G238" s="40">
        <v>3000</v>
      </c>
      <c r="H238" s="40"/>
      <c r="I238" s="40"/>
      <c r="J238" s="40">
        <f>F238+I238</f>
        <v>3000</v>
      </c>
    </row>
    <row r="239" spans="1:10" x14ac:dyDescent="0.25">
      <c r="A239" s="26"/>
      <c r="B239" s="58"/>
      <c r="C239" s="58"/>
      <c r="D239" s="38"/>
      <c r="E239" s="42" t="s">
        <v>124</v>
      </c>
      <c r="F239" s="40">
        <f>G239+H239</f>
        <v>3000</v>
      </c>
      <c r="G239" s="40">
        <v>3000</v>
      </c>
      <c r="H239" s="40"/>
      <c r="I239" s="40"/>
      <c r="J239" s="40">
        <f>F239+I239</f>
        <v>3000</v>
      </c>
    </row>
    <row r="240" spans="1:10" x14ac:dyDescent="0.25">
      <c r="A240" s="26"/>
      <c r="B240" s="14" t="s">
        <v>21</v>
      </c>
      <c r="C240" s="14"/>
      <c r="D240" s="15"/>
      <c r="E240" s="28" t="s">
        <v>22</v>
      </c>
      <c r="F240" s="29">
        <f>H240+G240</f>
        <v>3000</v>
      </c>
      <c r="G240" s="29">
        <f t="shared" ref="G240:J241" si="24">G241</f>
        <v>3000</v>
      </c>
      <c r="H240" s="29">
        <f t="shared" si="24"/>
        <v>0</v>
      </c>
      <c r="I240" s="29">
        <f t="shared" si="24"/>
        <v>0</v>
      </c>
      <c r="J240" s="29">
        <f t="shared" si="24"/>
        <v>3000</v>
      </c>
    </row>
    <row r="241" spans="1:10" x14ac:dyDescent="0.25">
      <c r="A241" s="26"/>
      <c r="B241" s="32"/>
      <c r="C241" s="32" t="s">
        <v>23</v>
      </c>
      <c r="D241" s="33"/>
      <c r="E241" s="69" t="s">
        <v>24</v>
      </c>
      <c r="F241" s="35">
        <f>H241+G241</f>
        <v>3000</v>
      </c>
      <c r="G241" s="35">
        <f t="shared" si="24"/>
        <v>3000</v>
      </c>
      <c r="H241" s="35">
        <f t="shared" si="24"/>
        <v>0</v>
      </c>
      <c r="I241" s="35">
        <f t="shared" si="24"/>
        <v>0</v>
      </c>
      <c r="J241" s="35">
        <f t="shared" si="24"/>
        <v>3000</v>
      </c>
    </row>
    <row r="242" spans="1:10" x14ac:dyDescent="0.25">
      <c r="A242" s="26"/>
      <c r="B242" s="58"/>
      <c r="C242" s="37" t="s">
        <v>23</v>
      </c>
      <c r="D242" s="38">
        <v>4210</v>
      </c>
      <c r="E242" s="39" t="s">
        <v>18</v>
      </c>
      <c r="F242" s="40">
        <f>H242+G242</f>
        <v>3000</v>
      </c>
      <c r="G242" s="40">
        <f>G245+G244</f>
        <v>3000</v>
      </c>
      <c r="H242" s="40">
        <f>H245+H244</f>
        <v>0</v>
      </c>
      <c r="I242" s="40">
        <f>I245</f>
        <v>0</v>
      </c>
      <c r="J242" s="40">
        <f>J244+J245</f>
        <v>3000</v>
      </c>
    </row>
    <row r="243" spans="1:10" x14ac:dyDescent="0.25">
      <c r="A243" s="26"/>
      <c r="B243" s="58"/>
      <c r="C243" s="58"/>
      <c r="D243" s="38"/>
      <c r="E243" s="42" t="s">
        <v>19</v>
      </c>
      <c r="F243" s="40"/>
      <c r="G243" s="40"/>
      <c r="H243" s="40"/>
      <c r="I243" s="40"/>
      <c r="J243" s="40"/>
    </row>
    <row r="244" spans="1:10" x14ac:dyDescent="0.25">
      <c r="A244" s="26"/>
      <c r="B244" s="58"/>
      <c r="C244" s="58"/>
      <c r="D244" s="38"/>
      <c r="E244" s="42" t="s">
        <v>125</v>
      </c>
      <c r="F244" s="40">
        <f>G244+H244</f>
        <v>2000</v>
      </c>
      <c r="G244" s="40">
        <v>2000</v>
      </c>
      <c r="H244" s="40"/>
      <c r="I244" s="40"/>
      <c r="J244" s="40">
        <f>F244+I244</f>
        <v>2000</v>
      </c>
    </row>
    <row r="245" spans="1:10" x14ac:dyDescent="0.25">
      <c r="A245" s="26"/>
      <c r="B245" s="77"/>
      <c r="C245" s="77"/>
      <c r="D245" s="78"/>
      <c r="E245" s="48" t="s">
        <v>126</v>
      </c>
      <c r="F245" s="49">
        <f>G245+H245</f>
        <v>1000</v>
      </c>
      <c r="G245" s="49">
        <v>1000</v>
      </c>
      <c r="H245" s="49"/>
      <c r="I245" s="49"/>
      <c r="J245" s="49">
        <f>F245+I245</f>
        <v>1000</v>
      </c>
    </row>
    <row r="246" spans="1:10" s="25" customFormat="1" x14ac:dyDescent="0.25">
      <c r="A246" s="26"/>
      <c r="B246" s="14" t="s">
        <v>98</v>
      </c>
      <c r="C246" s="14"/>
      <c r="D246" s="15"/>
      <c r="E246" s="28" t="s">
        <v>72</v>
      </c>
      <c r="F246" s="29">
        <f>F247</f>
        <v>7000</v>
      </c>
      <c r="G246" s="29">
        <f>G247</f>
        <v>7000</v>
      </c>
      <c r="H246" s="29">
        <f>H247</f>
        <v>0</v>
      </c>
      <c r="I246" s="29">
        <f>I247</f>
        <v>0</v>
      </c>
      <c r="J246" s="29">
        <f>J247</f>
        <v>7000</v>
      </c>
    </row>
    <row r="247" spans="1:10" s="36" customFormat="1" x14ac:dyDescent="0.25">
      <c r="A247" s="30"/>
      <c r="B247" s="32"/>
      <c r="C247" s="32" t="s">
        <v>73</v>
      </c>
      <c r="D247" s="33"/>
      <c r="E247" s="54" t="s">
        <v>24</v>
      </c>
      <c r="F247" s="35">
        <f>G247+H247</f>
        <v>7000</v>
      </c>
      <c r="G247" s="35">
        <f>G248</f>
        <v>7000</v>
      </c>
      <c r="H247" s="35">
        <f>H248</f>
        <v>0</v>
      </c>
      <c r="I247" s="35">
        <f>I248</f>
        <v>0</v>
      </c>
      <c r="J247" s="35">
        <f>J248</f>
        <v>7000</v>
      </c>
    </row>
    <row r="248" spans="1:10" x14ac:dyDescent="0.25">
      <c r="A248" s="55"/>
      <c r="B248" s="58"/>
      <c r="C248" s="50" t="s">
        <v>73</v>
      </c>
      <c r="D248" s="38">
        <v>4300</v>
      </c>
      <c r="E248" s="39" t="s">
        <v>38</v>
      </c>
      <c r="F248" s="40">
        <f>G248+H248</f>
        <v>7000</v>
      </c>
      <c r="G248" s="40">
        <f>G250</f>
        <v>7000</v>
      </c>
      <c r="H248" s="40">
        <f>H250</f>
        <v>0</v>
      </c>
      <c r="I248" s="40">
        <f>I250</f>
        <v>0</v>
      </c>
      <c r="J248" s="40">
        <f>J250</f>
        <v>7000</v>
      </c>
    </row>
    <row r="249" spans="1:10" x14ac:dyDescent="0.25">
      <c r="A249" s="26"/>
      <c r="B249" s="58"/>
      <c r="C249" s="58"/>
      <c r="D249" s="38"/>
      <c r="E249" s="42" t="s">
        <v>19</v>
      </c>
      <c r="F249" s="40"/>
      <c r="G249" s="40"/>
      <c r="H249" s="40"/>
      <c r="I249" s="40"/>
      <c r="J249" s="40"/>
    </row>
    <row r="250" spans="1:10" ht="30" x14ac:dyDescent="0.25">
      <c r="A250" s="26"/>
      <c r="B250" s="77"/>
      <c r="C250" s="77"/>
      <c r="D250" s="78"/>
      <c r="E250" s="48" t="s">
        <v>127</v>
      </c>
      <c r="F250" s="49">
        <f>G250+H250</f>
        <v>7000</v>
      </c>
      <c r="G250" s="49">
        <v>7000</v>
      </c>
      <c r="H250" s="49"/>
      <c r="I250" s="49"/>
      <c r="J250" s="49">
        <f>F250+I250</f>
        <v>7000</v>
      </c>
    </row>
    <row r="251" spans="1:10" s="25" customFormat="1" x14ac:dyDescent="0.25">
      <c r="A251" s="26"/>
      <c r="B251" s="14" t="s">
        <v>35</v>
      </c>
      <c r="C251" s="14"/>
      <c r="D251" s="15"/>
      <c r="E251" s="28" t="s">
        <v>36</v>
      </c>
      <c r="F251" s="29">
        <f>G251+H251</f>
        <v>23700</v>
      </c>
      <c r="G251" s="29">
        <f>G260+G256+G252</f>
        <v>23700</v>
      </c>
      <c r="H251" s="29">
        <f>H260+H256</f>
        <v>0</v>
      </c>
      <c r="I251" s="29">
        <f>I252+I256+I260</f>
        <v>0</v>
      </c>
      <c r="J251" s="29">
        <f>J252+J256+J260</f>
        <v>23700</v>
      </c>
    </row>
    <row r="252" spans="1:10" s="36" customFormat="1" x14ac:dyDescent="0.25">
      <c r="A252" s="68"/>
      <c r="B252" s="32"/>
      <c r="C252" s="32" t="s">
        <v>75</v>
      </c>
      <c r="D252" s="33"/>
      <c r="E252" s="34" t="s">
        <v>76</v>
      </c>
      <c r="F252" s="35">
        <f>G252+H252</f>
        <v>1200</v>
      </c>
      <c r="G252" s="35">
        <f>G253</f>
        <v>1200</v>
      </c>
      <c r="H252" s="35">
        <f>H253</f>
        <v>0</v>
      </c>
      <c r="I252" s="35">
        <f>I253</f>
        <v>0</v>
      </c>
      <c r="J252" s="35">
        <f>J253</f>
        <v>1200</v>
      </c>
    </row>
    <row r="253" spans="1:10" x14ac:dyDescent="0.25">
      <c r="A253" s="55"/>
      <c r="B253" s="58"/>
      <c r="C253" s="50" t="s">
        <v>75</v>
      </c>
      <c r="D253" s="38">
        <v>4300</v>
      </c>
      <c r="E253" s="39" t="s">
        <v>38</v>
      </c>
      <c r="F253" s="40">
        <f>G253+H253</f>
        <v>1200</v>
      </c>
      <c r="G253" s="40">
        <f>G255</f>
        <v>1200</v>
      </c>
      <c r="H253" s="40">
        <f>H255</f>
        <v>0</v>
      </c>
      <c r="I253" s="40">
        <f>I255</f>
        <v>0</v>
      </c>
      <c r="J253" s="40">
        <f>J255</f>
        <v>1200</v>
      </c>
    </row>
    <row r="254" spans="1:10" x14ac:dyDescent="0.25">
      <c r="A254" s="55"/>
      <c r="B254" s="58"/>
      <c r="C254" s="58"/>
      <c r="D254" s="38"/>
      <c r="E254" s="42" t="s">
        <v>19</v>
      </c>
      <c r="F254" s="40"/>
      <c r="G254" s="40"/>
      <c r="H254" s="40"/>
      <c r="I254" s="40"/>
      <c r="J254" s="40"/>
    </row>
    <row r="255" spans="1:10" x14ac:dyDescent="0.25">
      <c r="A255" s="55"/>
      <c r="B255" s="58"/>
      <c r="C255" s="58"/>
      <c r="D255" s="38"/>
      <c r="E255" s="42" t="s">
        <v>128</v>
      </c>
      <c r="F255" s="40">
        <f>G255+H255</f>
        <v>1200</v>
      </c>
      <c r="G255" s="40">
        <v>1200</v>
      </c>
      <c r="H255" s="40"/>
      <c r="I255" s="40"/>
      <c r="J255" s="40">
        <f>F255+I255</f>
        <v>1200</v>
      </c>
    </row>
    <row r="256" spans="1:10" s="36" customFormat="1" x14ac:dyDescent="0.25">
      <c r="A256" s="68"/>
      <c r="B256" s="32"/>
      <c r="C256" s="32" t="s">
        <v>129</v>
      </c>
      <c r="D256" s="33"/>
      <c r="E256" s="34" t="s">
        <v>130</v>
      </c>
      <c r="F256" s="35">
        <f>G256+H256</f>
        <v>20000</v>
      </c>
      <c r="G256" s="35">
        <f>G257</f>
        <v>20000</v>
      </c>
      <c r="H256" s="35">
        <f>H257</f>
        <v>0</v>
      </c>
      <c r="I256" s="35">
        <f>I257</f>
        <v>0</v>
      </c>
      <c r="J256" s="35">
        <f>J257</f>
        <v>20000</v>
      </c>
    </row>
    <row r="257" spans="1:11" x14ac:dyDescent="0.25">
      <c r="A257" s="55"/>
      <c r="B257" s="58"/>
      <c r="C257" s="50" t="s">
        <v>129</v>
      </c>
      <c r="D257" s="38">
        <v>4300</v>
      </c>
      <c r="E257" s="39" t="s">
        <v>38</v>
      </c>
      <c r="F257" s="40">
        <f>G257+H257</f>
        <v>20000</v>
      </c>
      <c r="G257" s="40">
        <f>G259</f>
        <v>20000</v>
      </c>
      <c r="H257" s="40">
        <f>H259</f>
        <v>0</v>
      </c>
      <c r="I257" s="40">
        <f>I259</f>
        <v>0</v>
      </c>
      <c r="J257" s="40">
        <f>J259</f>
        <v>20000</v>
      </c>
    </row>
    <row r="258" spans="1:11" x14ac:dyDescent="0.25">
      <c r="A258" s="55"/>
      <c r="B258" s="58"/>
      <c r="C258" s="58"/>
      <c r="D258" s="38"/>
      <c r="E258" s="42" t="s">
        <v>19</v>
      </c>
      <c r="F258" s="40"/>
      <c r="G258" s="40"/>
      <c r="H258" s="40"/>
      <c r="I258" s="40"/>
      <c r="J258" s="40"/>
    </row>
    <row r="259" spans="1:11" ht="45" x14ac:dyDescent="0.25">
      <c r="A259" s="55"/>
      <c r="B259" s="58"/>
      <c r="C259" s="58"/>
      <c r="D259" s="38"/>
      <c r="E259" s="42" t="s">
        <v>131</v>
      </c>
      <c r="F259" s="40">
        <f>G259+H259</f>
        <v>20000</v>
      </c>
      <c r="G259" s="40">
        <v>20000</v>
      </c>
      <c r="H259" s="40"/>
      <c r="I259" s="40"/>
      <c r="J259" s="40">
        <f>F259+I259</f>
        <v>20000</v>
      </c>
    </row>
    <row r="260" spans="1:11" s="36" customFormat="1" x14ac:dyDescent="0.25">
      <c r="A260" s="30"/>
      <c r="B260" s="32"/>
      <c r="C260" s="32" t="s">
        <v>37</v>
      </c>
      <c r="D260" s="33"/>
      <c r="E260" s="54" t="s">
        <v>24</v>
      </c>
      <c r="F260" s="35">
        <f>G260+H260</f>
        <v>2500</v>
      </c>
      <c r="G260" s="35">
        <f>G261+G264</f>
        <v>2500</v>
      </c>
      <c r="H260" s="35">
        <f>H261+H264</f>
        <v>0</v>
      </c>
      <c r="I260" s="35">
        <f>I261+I264</f>
        <v>0</v>
      </c>
      <c r="J260" s="35">
        <f>J261+J264</f>
        <v>2500</v>
      </c>
    </row>
    <row r="261" spans="1:11" x14ac:dyDescent="0.25">
      <c r="A261" s="26"/>
      <c r="B261" s="58"/>
      <c r="C261" s="50" t="s">
        <v>37</v>
      </c>
      <c r="D261" s="38">
        <v>4210</v>
      </c>
      <c r="E261" s="39" t="s">
        <v>18</v>
      </c>
      <c r="F261" s="40">
        <f>G261+H261</f>
        <v>800</v>
      </c>
      <c r="G261" s="40">
        <f>G263</f>
        <v>800</v>
      </c>
      <c r="H261" s="40">
        <f>H263</f>
        <v>0</v>
      </c>
      <c r="I261" s="40">
        <f>I263</f>
        <v>0</v>
      </c>
      <c r="J261" s="40">
        <f>J263</f>
        <v>800</v>
      </c>
    </row>
    <row r="262" spans="1:11" s="100" customFormat="1" x14ac:dyDescent="0.25">
      <c r="A262" s="26"/>
      <c r="B262" s="58"/>
      <c r="C262" s="58"/>
      <c r="D262" s="38"/>
      <c r="E262" s="42" t="s">
        <v>19</v>
      </c>
      <c r="F262" s="40"/>
      <c r="G262" s="40"/>
      <c r="H262" s="40"/>
      <c r="I262" s="40"/>
      <c r="J262" s="40"/>
    </row>
    <row r="263" spans="1:11" s="100" customFormat="1" x14ac:dyDescent="0.25">
      <c r="A263" s="26"/>
      <c r="B263" s="58"/>
      <c r="C263" s="58"/>
      <c r="D263" s="38"/>
      <c r="E263" s="42" t="s">
        <v>132</v>
      </c>
      <c r="F263" s="40">
        <f>G263+H263</f>
        <v>800</v>
      </c>
      <c r="G263" s="40">
        <v>800</v>
      </c>
      <c r="H263" s="40"/>
      <c r="I263" s="40"/>
      <c r="J263" s="40">
        <f>F263+I263</f>
        <v>800</v>
      </c>
    </row>
    <row r="264" spans="1:11" s="100" customFormat="1" x14ac:dyDescent="0.25">
      <c r="A264" s="55"/>
      <c r="B264" s="58"/>
      <c r="C264" s="50" t="s">
        <v>37</v>
      </c>
      <c r="D264" s="38">
        <v>4300</v>
      </c>
      <c r="E264" s="39" t="s">
        <v>38</v>
      </c>
      <c r="F264" s="40">
        <f>G264+H264</f>
        <v>1700</v>
      </c>
      <c r="G264" s="40">
        <f>SUM(G266:G267)</f>
        <v>1700</v>
      </c>
      <c r="H264" s="40">
        <f>SUM(H266:H267)</f>
        <v>0</v>
      </c>
      <c r="I264" s="40">
        <f>I266+I267</f>
        <v>0</v>
      </c>
      <c r="J264" s="40">
        <f>J266+J267</f>
        <v>1700</v>
      </c>
      <c r="K264" s="101"/>
    </row>
    <row r="265" spans="1:11" s="100" customFormat="1" x14ac:dyDescent="0.25">
      <c r="A265" s="26"/>
      <c r="B265" s="58"/>
      <c r="C265" s="58"/>
      <c r="D265" s="38"/>
      <c r="E265" s="42" t="s">
        <v>19</v>
      </c>
      <c r="F265" s="40"/>
      <c r="G265" s="40"/>
      <c r="H265" s="40"/>
      <c r="I265" s="40"/>
      <c r="J265" s="40"/>
    </row>
    <row r="266" spans="1:11" s="100" customFormat="1" x14ac:dyDescent="0.25">
      <c r="A266" s="26"/>
      <c r="B266" s="58"/>
      <c r="C266" s="58"/>
      <c r="D266" s="38"/>
      <c r="E266" s="42" t="s">
        <v>133</v>
      </c>
      <c r="F266" s="40">
        <f>G266+H266</f>
        <v>1000</v>
      </c>
      <c r="G266" s="40">
        <v>1000</v>
      </c>
      <c r="H266" s="40"/>
      <c r="I266" s="40"/>
      <c r="J266" s="40">
        <f>F266+I266</f>
        <v>1000</v>
      </c>
    </row>
    <row r="267" spans="1:11" s="100" customFormat="1" x14ac:dyDescent="0.25">
      <c r="A267" s="26"/>
      <c r="B267" s="77"/>
      <c r="C267" s="77"/>
      <c r="D267" s="78"/>
      <c r="E267" s="48" t="s">
        <v>134</v>
      </c>
      <c r="F267" s="49">
        <f>G267+H267</f>
        <v>700</v>
      </c>
      <c r="G267" s="49">
        <v>700</v>
      </c>
      <c r="H267" s="49"/>
      <c r="I267" s="49"/>
      <c r="J267" s="49">
        <f>F267+I267</f>
        <v>700</v>
      </c>
    </row>
    <row r="268" spans="1:11" s="102" customFormat="1" x14ac:dyDescent="0.25">
      <c r="A268" s="26"/>
      <c r="B268" s="14" t="s">
        <v>40</v>
      </c>
      <c r="C268" s="14"/>
      <c r="D268" s="15"/>
      <c r="E268" s="56" t="s">
        <v>41</v>
      </c>
      <c r="F268" s="29">
        <f>G268+H268</f>
        <v>23000</v>
      </c>
      <c r="G268" s="29">
        <f t="shared" ref="G268:J269" si="25">G269</f>
        <v>23000</v>
      </c>
      <c r="H268" s="29">
        <f t="shared" si="25"/>
        <v>0</v>
      </c>
      <c r="I268" s="29">
        <f t="shared" si="25"/>
        <v>0</v>
      </c>
      <c r="J268" s="29">
        <f t="shared" si="25"/>
        <v>23000</v>
      </c>
    </row>
    <row r="269" spans="1:11" s="36" customFormat="1" x14ac:dyDescent="0.25">
      <c r="A269" s="30"/>
      <c r="B269" s="32"/>
      <c r="C269" s="32" t="s">
        <v>42</v>
      </c>
      <c r="D269" s="33"/>
      <c r="E269" s="54" t="s">
        <v>24</v>
      </c>
      <c r="F269" s="35">
        <f>G269+H269</f>
        <v>23000</v>
      </c>
      <c r="G269" s="35">
        <f t="shared" si="25"/>
        <v>23000</v>
      </c>
      <c r="H269" s="35">
        <f t="shared" si="25"/>
        <v>0</v>
      </c>
      <c r="I269" s="35">
        <f t="shared" si="25"/>
        <v>0</v>
      </c>
      <c r="J269" s="35">
        <f t="shared" si="25"/>
        <v>23000</v>
      </c>
    </row>
    <row r="270" spans="1:11" x14ac:dyDescent="0.25">
      <c r="A270" s="55"/>
      <c r="B270" s="58"/>
      <c r="C270" s="37" t="s">
        <v>42</v>
      </c>
      <c r="D270" s="38">
        <v>4300</v>
      </c>
      <c r="E270" s="39" t="s">
        <v>38</v>
      </c>
      <c r="F270" s="40">
        <f>G270+H270</f>
        <v>23000</v>
      </c>
      <c r="G270" s="40">
        <f>SUM(G272:G274)</f>
        <v>23000</v>
      </c>
      <c r="H270" s="40">
        <f>SUM(H272:H274)</f>
        <v>0</v>
      </c>
      <c r="I270" s="40">
        <f>SUM(I272:I274)</f>
        <v>0</v>
      </c>
      <c r="J270" s="40">
        <f>SUM(J272:J274)</f>
        <v>23000</v>
      </c>
    </row>
    <row r="271" spans="1:11" x14ac:dyDescent="0.25">
      <c r="A271" s="26"/>
      <c r="B271" s="58"/>
      <c r="C271" s="58"/>
      <c r="D271" s="38"/>
      <c r="E271" s="42" t="s">
        <v>19</v>
      </c>
      <c r="F271" s="40"/>
      <c r="G271" s="40"/>
      <c r="H271" s="40"/>
      <c r="I271" s="40"/>
      <c r="J271" s="40"/>
    </row>
    <row r="272" spans="1:11" ht="30" x14ac:dyDescent="0.25">
      <c r="A272" s="26"/>
      <c r="B272" s="58"/>
      <c r="C272" s="58"/>
      <c r="D272" s="38"/>
      <c r="E272" s="42" t="s">
        <v>135</v>
      </c>
      <c r="F272" s="40">
        <f>G272+H272</f>
        <v>7000</v>
      </c>
      <c r="G272" s="40">
        <v>7000</v>
      </c>
      <c r="H272" s="40"/>
      <c r="I272" s="40"/>
      <c r="J272" s="40">
        <f>F272+I272</f>
        <v>7000</v>
      </c>
    </row>
    <row r="273" spans="1:10" x14ac:dyDescent="0.25">
      <c r="A273" s="26"/>
      <c r="B273" s="58"/>
      <c r="C273" s="58"/>
      <c r="D273" s="38"/>
      <c r="E273" s="103" t="s">
        <v>136</v>
      </c>
      <c r="F273" s="40">
        <f>G273+H273</f>
        <v>1000</v>
      </c>
      <c r="G273" s="40">
        <v>1000</v>
      </c>
      <c r="H273" s="40"/>
      <c r="I273" s="40"/>
      <c r="J273" s="40">
        <f>F273+I273</f>
        <v>1000</v>
      </c>
    </row>
    <row r="274" spans="1:10" x14ac:dyDescent="0.25">
      <c r="A274" s="26"/>
      <c r="B274" s="58"/>
      <c r="C274" s="58"/>
      <c r="D274" s="38"/>
      <c r="E274" s="42" t="s">
        <v>137</v>
      </c>
      <c r="F274" s="40">
        <f>G274+H274</f>
        <v>15000</v>
      </c>
      <c r="G274" s="40">
        <v>15000</v>
      </c>
      <c r="H274" s="40"/>
      <c r="I274" s="49"/>
      <c r="J274" s="49">
        <f>F274+I274</f>
        <v>15000</v>
      </c>
    </row>
    <row r="275" spans="1:10" x14ac:dyDescent="0.25">
      <c r="A275" s="26"/>
      <c r="B275" s="14">
        <v>926</v>
      </c>
      <c r="C275" s="14"/>
      <c r="D275" s="15"/>
      <c r="E275" s="104" t="s">
        <v>46</v>
      </c>
      <c r="F275" s="29">
        <f>H275+G275</f>
        <v>5371.2</v>
      </c>
      <c r="G275" s="29">
        <f>G276</f>
        <v>0</v>
      </c>
      <c r="H275" s="29">
        <f>H276</f>
        <v>5371.2</v>
      </c>
      <c r="I275" s="29">
        <f>I276</f>
        <v>0</v>
      </c>
      <c r="J275" s="29">
        <f>J276</f>
        <v>5371.2</v>
      </c>
    </row>
    <row r="276" spans="1:10" x14ac:dyDescent="0.25">
      <c r="A276" s="30"/>
      <c r="B276" s="32"/>
      <c r="C276" s="32" t="s">
        <v>47</v>
      </c>
      <c r="D276" s="33"/>
      <c r="E276" s="54" t="s">
        <v>24</v>
      </c>
      <c r="F276" s="35">
        <f>H276+G276</f>
        <v>5371.2</v>
      </c>
      <c r="G276" s="35">
        <f>G277</f>
        <v>0</v>
      </c>
      <c r="H276" s="35">
        <f>H277</f>
        <v>5371.2</v>
      </c>
      <c r="I276" s="35">
        <f>I279</f>
        <v>0</v>
      </c>
      <c r="J276" s="35">
        <f>J279</f>
        <v>5371.2</v>
      </c>
    </row>
    <row r="277" spans="1:10" ht="15.75" customHeight="1" x14ac:dyDescent="0.25">
      <c r="A277" s="55"/>
      <c r="B277" s="58"/>
      <c r="C277" s="50" t="s">
        <v>47</v>
      </c>
      <c r="D277" s="38">
        <v>6050</v>
      </c>
      <c r="E277" s="42" t="s">
        <v>65</v>
      </c>
      <c r="F277" s="40">
        <f>G277+H277</f>
        <v>5371.2</v>
      </c>
      <c r="G277" s="40">
        <f>G279</f>
        <v>0</v>
      </c>
      <c r="H277" s="40">
        <f>H279</f>
        <v>5371.2</v>
      </c>
      <c r="I277" s="40"/>
      <c r="J277" s="40">
        <f>J279</f>
        <v>5371.2</v>
      </c>
    </row>
    <row r="278" spans="1:10" ht="13.5" customHeight="1" x14ac:dyDescent="0.25">
      <c r="A278" s="30"/>
      <c r="B278" s="32"/>
      <c r="C278" s="32"/>
      <c r="D278" s="33"/>
      <c r="E278" s="42" t="s">
        <v>19</v>
      </c>
      <c r="F278" s="40"/>
      <c r="G278" s="40"/>
      <c r="H278" s="35"/>
      <c r="I278" s="35"/>
      <c r="J278" s="40"/>
    </row>
    <row r="279" spans="1:10" x14ac:dyDescent="0.25">
      <c r="A279" s="26"/>
      <c r="B279" s="58"/>
      <c r="C279" s="58"/>
      <c r="D279" s="38"/>
      <c r="E279" s="42" t="s">
        <v>138</v>
      </c>
      <c r="F279" s="40">
        <f>H279+G279</f>
        <v>5371.2</v>
      </c>
      <c r="G279" s="40"/>
      <c r="H279" s="40">
        <v>5371.2</v>
      </c>
      <c r="I279" s="40"/>
      <c r="J279" s="40">
        <f>F279+I279</f>
        <v>5371.2</v>
      </c>
    </row>
    <row r="280" spans="1:10" x14ac:dyDescent="0.25">
      <c r="A280" s="23">
        <v>7</v>
      </c>
      <c r="B280" s="166" t="s">
        <v>139</v>
      </c>
      <c r="C280" s="166"/>
      <c r="D280" s="166"/>
      <c r="E280" s="166"/>
      <c r="F280" s="66">
        <f>H280+G280</f>
        <v>59571.06</v>
      </c>
      <c r="G280" s="66">
        <f>G281+G292+G297+G286+G304</f>
        <v>59571.06</v>
      </c>
      <c r="H280" s="66">
        <f>H281+H292+H297+H286+H304</f>
        <v>0</v>
      </c>
      <c r="I280" s="66">
        <f>I281+I292+I297+I286+I304</f>
        <v>0</v>
      </c>
      <c r="J280" s="66">
        <f>J281+J292+J297+J286+J304</f>
        <v>59571.06</v>
      </c>
    </row>
    <row r="281" spans="1:10" x14ac:dyDescent="0.25">
      <c r="A281" s="26"/>
      <c r="B281" s="14" t="s">
        <v>91</v>
      </c>
      <c r="C281" s="14"/>
      <c r="D281" s="15"/>
      <c r="E281" s="28" t="s">
        <v>92</v>
      </c>
      <c r="F281" s="29">
        <f>H281+G281</f>
        <v>4000</v>
      </c>
      <c r="G281" s="29">
        <f t="shared" ref="G281:J282" si="26">G282</f>
        <v>4000</v>
      </c>
      <c r="H281" s="29">
        <f t="shared" si="26"/>
        <v>0</v>
      </c>
      <c r="I281" s="29">
        <f t="shared" si="26"/>
        <v>0</v>
      </c>
      <c r="J281" s="29">
        <f t="shared" si="26"/>
        <v>4000</v>
      </c>
    </row>
    <row r="282" spans="1:10" s="36" customFormat="1" x14ac:dyDescent="0.25">
      <c r="A282" s="68"/>
      <c r="B282" s="32"/>
      <c r="C282" s="32" t="s">
        <v>93</v>
      </c>
      <c r="D282" s="33"/>
      <c r="E282" s="69" t="s">
        <v>94</v>
      </c>
      <c r="F282" s="35">
        <f>G282+H282</f>
        <v>4000</v>
      </c>
      <c r="G282" s="35">
        <f t="shared" si="26"/>
        <v>4000</v>
      </c>
      <c r="H282" s="35">
        <f t="shared" si="26"/>
        <v>0</v>
      </c>
      <c r="I282" s="35">
        <f t="shared" si="26"/>
        <v>0</v>
      </c>
      <c r="J282" s="35">
        <f t="shared" si="26"/>
        <v>4000</v>
      </c>
    </row>
    <row r="283" spans="1:10" x14ac:dyDescent="0.25">
      <c r="A283" s="55"/>
      <c r="B283" s="58"/>
      <c r="C283" s="37" t="s">
        <v>93</v>
      </c>
      <c r="D283" s="38">
        <v>4300</v>
      </c>
      <c r="E283" s="39" t="s">
        <v>38</v>
      </c>
      <c r="F283" s="40">
        <f>G283+H283</f>
        <v>4000</v>
      </c>
      <c r="G283" s="40">
        <f>G285</f>
        <v>4000</v>
      </c>
      <c r="H283" s="40">
        <f>H285</f>
        <v>0</v>
      </c>
      <c r="I283" s="40">
        <f>I285</f>
        <v>0</v>
      </c>
      <c r="J283" s="40">
        <f>J285</f>
        <v>4000</v>
      </c>
    </row>
    <row r="284" spans="1:10" x14ac:dyDescent="0.25">
      <c r="A284" s="26"/>
      <c r="B284" s="58"/>
      <c r="C284" s="58"/>
      <c r="D284" s="38"/>
      <c r="E284" s="42" t="s">
        <v>19</v>
      </c>
      <c r="F284" s="40"/>
      <c r="G284" s="40"/>
      <c r="H284" s="40"/>
      <c r="I284" s="40"/>
      <c r="J284" s="40"/>
    </row>
    <row r="285" spans="1:10" x14ac:dyDescent="0.25">
      <c r="A285" s="26"/>
      <c r="B285" s="58"/>
      <c r="C285" s="58"/>
      <c r="D285" s="38"/>
      <c r="E285" s="42" t="s">
        <v>140</v>
      </c>
      <c r="F285" s="40">
        <f>H285+G285</f>
        <v>4000</v>
      </c>
      <c r="G285" s="40">
        <v>4000</v>
      </c>
      <c r="H285" s="40"/>
      <c r="I285" s="40"/>
      <c r="J285" s="40">
        <f>F285+I285</f>
        <v>4000</v>
      </c>
    </row>
    <row r="286" spans="1:10" s="25" customFormat="1" x14ac:dyDescent="0.25">
      <c r="A286" s="26"/>
      <c r="B286" s="27" t="s">
        <v>141</v>
      </c>
      <c r="C286" s="14"/>
      <c r="D286" s="15"/>
      <c r="E286" s="56" t="s">
        <v>15</v>
      </c>
      <c r="F286" s="29">
        <f>G286+H286</f>
        <v>6000</v>
      </c>
      <c r="G286" s="29">
        <f t="shared" ref="G286:J287" si="27">G287</f>
        <v>6000</v>
      </c>
      <c r="H286" s="29">
        <f t="shared" si="27"/>
        <v>0</v>
      </c>
      <c r="I286" s="29">
        <f t="shared" si="27"/>
        <v>0</v>
      </c>
      <c r="J286" s="29">
        <f t="shared" si="27"/>
        <v>6000</v>
      </c>
    </row>
    <row r="287" spans="1:10" s="36" customFormat="1" x14ac:dyDescent="0.25">
      <c r="A287" s="30"/>
      <c r="B287" s="32"/>
      <c r="C287" s="32" t="s">
        <v>16</v>
      </c>
      <c r="D287" s="33"/>
      <c r="E287" s="54" t="s">
        <v>17</v>
      </c>
      <c r="F287" s="35">
        <f>G287+H287</f>
        <v>6000</v>
      </c>
      <c r="G287" s="35">
        <f t="shared" si="27"/>
        <v>6000</v>
      </c>
      <c r="H287" s="35">
        <f t="shared" si="27"/>
        <v>0</v>
      </c>
      <c r="I287" s="35">
        <f t="shared" si="27"/>
        <v>0</v>
      </c>
      <c r="J287" s="35">
        <f t="shared" si="27"/>
        <v>6000</v>
      </c>
    </row>
    <row r="288" spans="1:10" x14ac:dyDescent="0.25">
      <c r="A288" s="26"/>
      <c r="B288" s="58"/>
      <c r="C288" s="50" t="s">
        <v>16</v>
      </c>
      <c r="D288" s="38">
        <v>4210</v>
      </c>
      <c r="E288" s="39" t="s">
        <v>18</v>
      </c>
      <c r="F288" s="40">
        <f>G288+H288</f>
        <v>6000</v>
      </c>
      <c r="G288" s="40">
        <f>G290+G291</f>
        <v>6000</v>
      </c>
      <c r="H288" s="40">
        <f>H290+H291</f>
        <v>0</v>
      </c>
      <c r="I288" s="40">
        <f>I290</f>
        <v>0</v>
      </c>
      <c r="J288" s="40">
        <f>J290+J291</f>
        <v>6000</v>
      </c>
    </row>
    <row r="289" spans="1:10" x14ac:dyDescent="0.25">
      <c r="A289" s="26"/>
      <c r="B289" s="58"/>
      <c r="C289" s="58"/>
      <c r="D289" s="38"/>
      <c r="E289" s="42" t="s">
        <v>19</v>
      </c>
      <c r="F289" s="40"/>
      <c r="G289" s="40"/>
      <c r="H289" s="40"/>
      <c r="I289" s="40"/>
      <c r="J289" s="40"/>
    </row>
    <row r="290" spans="1:10" x14ac:dyDescent="0.25">
      <c r="A290" s="26"/>
      <c r="B290" s="58"/>
      <c r="C290" s="58"/>
      <c r="D290" s="38"/>
      <c r="E290" s="42" t="s">
        <v>142</v>
      </c>
      <c r="F290" s="40">
        <f>G290+H290</f>
        <v>1000</v>
      </c>
      <c r="G290" s="40">
        <v>1000</v>
      </c>
      <c r="H290" s="40"/>
      <c r="I290" s="40"/>
      <c r="J290" s="40">
        <f>F290+I290</f>
        <v>1000</v>
      </c>
    </row>
    <row r="291" spans="1:10" ht="30" x14ac:dyDescent="0.25">
      <c r="A291" s="26"/>
      <c r="B291" s="77"/>
      <c r="C291" s="77"/>
      <c r="D291" s="78"/>
      <c r="E291" s="48" t="s">
        <v>143</v>
      </c>
      <c r="F291" s="49">
        <f>G291+H291</f>
        <v>5000</v>
      </c>
      <c r="G291" s="49">
        <v>5000</v>
      </c>
      <c r="H291" s="49"/>
      <c r="I291" s="49"/>
      <c r="J291" s="49">
        <f>F291+I291</f>
        <v>5000</v>
      </c>
    </row>
    <row r="292" spans="1:10" x14ac:dyDescent="0.25">
      <c r="A292" s="26"/>
      <c r="B292" s="14" t="s">
        <v>21</v>
      </c>
      <c r="C292" s="14"/>
      <c r="D292" s="15"/>
      <c r="E292" s="28" t="s">
        <v>22</v>
      </c>
      <c r="F292" s="29">
        <f>G292+H292</f>
        <v>2500</v>
      </c>
      <c r="G292" s="29">
        <f t="shared" ref="G292:J293" si="28">G293</f>
        <v>2500</v>
      </c>
      <c r="H292" s="29">
        <f t="shared" si="28"/>
        <v>0</v>
      </c>
      <c r="I292" s="29">
        <f t="shared" si="28"/>
        <v>0</v>
      </c>
      <c r="J292" s="29">
        <f t="shared" si="28"/>
        <v>2500</v>
      </c>
    </row>
    <row r="293" spans="1:10" x14ac:dyDescent="0.25">
      <c r="A293" s="26"/>
      <c r="B293" s="32"/>
      <c r="C293" s="32" t="s">
        <v>23</v>
      </c>
      <c r="D293" s="33"/>
      <c r="E293" s="54" t="s">
        <v>24</v>
      </c>
      <c r="F293" s="35">
        <f>G293+H293</f>
        <v>2500</v>
      </c>
      <c r="G293" s="35">
        <f t="shared" si="28"/>
        <v>2500</v>
      </c>
      <c r="H293" s="35">
        <f t="shared" si="28"/>
        <v>0</v>
      </c>
      <c r="I293" s="35">
        <f t="shared" si="28"/>
        <v>0</v>
      </c>
      <c r="J293" s="35">
        <f t="shared" si="28"/>
        <v>2500</v>
      </c>
    </row>
    <row r="294" spans="1:10" x14ac:dyDescent="0.25">
      <c r="A294" s="26"/>
      <c r="B294" s="58"/>
      <c r="C294" s="31" t="s">
        <v>23</v>
      </c>
      <c r="D294" s="38">
        <v>4240</v>
      </c>
      <c r="E294" s="42" t="s">
        <v>57</v>
      </c>
      <c r="F294" s="40">
        <f>G294+H294</f>
        <v>2500</v>
      </c>
      <c r="G294" s="40">
        <f>G296</f>
        <v>2500</v>
      </c>
      <c r="H294" s="40">
        <f>H296</f>
        <v>0</v>
      </c>
      <c r="I294" s="40">
        <f>I296</f>
        <v>0</v>
      </c>
      <c r="J294" s="40">
        <f>J296</f>
        <v>2500</v>
      </c>
    </row>
    <row r="295" spans="1:10" x14ac:dyDescent="0.25">
      <c r="A295" s="26"/>
      <c r="B295" s="58"/>
      <c r="C295" s="32"/>
      <c r="D295" s="33"/>
      <c r="E295" s="42" t="s">
        <v>19</v>
      </c>
      <c r="F295" s="35"/>
      <c r="G295" s="35"/>
      <c r="H295" s="35"/>
      <c r="I295" s="35"/>
      <c r="J295" s="35"/>
    </row>
    <row r="296" spans="1:10" x14ac:dyDescent="0.25">
      <c r="A296" s="26"/>
      <c r="B296" s="58"/>
      <c r="C296" s="32"/>
      <c r="D296" s="33"/>
      <c r="E296" s="42" t="s">
        <v>144</v>
      </c>
      <c r="F296" s="40">
        <f>G296+H296</f>
        <v>2500</v>
      </c>
      <c r="G296" s="40">
        <v>2500</v>
      </c>
      <c r="H296" s="40"/>
      <c r="I296" s="40"/>
      <c r="J296" s="40">
        <f>F296+I296</f>
        <v>2500</v>
      </c>
    </row>
    <row r="297" spans="1:10" x14ac:dyDescent="0.25">
      <c r="A297" s="26"/>
      <c r="B297" s="14">
        <v>921</v>
      </c>
      <c r="C297" s="14"/>
      <c r="D297" s="15"/>
      <c r="E297" s="56" t="s">
        <v>41</v>
      </c>
      <c r="F297" s="29">
        <f>H297+G297</f>
        <v>43071.06</v>
      </c>
      <c r="G297" s="29">
        <f>G298</f>
        <v>43071.06</v>
      </c>
      <c r="H297" s="29">
        <f>H298</f>
        <v>0</v>
      </c>
      <c r="I297" s="29">
        <f>I298</f>
        <v>0</v>
      </c>
      <c r="J297" s="29">
        <f>J298</f>
        <v>43071.06</v>
      </c>
    </row>
    <row r="298" spans="1:10" x14ac:dyDescent="0.25">
      <c r="A298" s="26"/>
      <c r="B298" s="32"/>
      <c r="C298" s="32" t="s">
        <v>42</v>
      </c>
      <c r="D298" s="33"/>
      <c r="E298" s="54" t="s">
        <v>24</v>
      </c>
      <c r="F298" s="35">
        <f>H298+G298</f>
        <v>43071.06</v>
      </c>
      <c r="G298" s="35">
        <f>G299</f>
        <v>43071.06</v>
      </c>
      <c r="H298" s="35">
        <f>H299</f>
        <v>0</v>
      </c>
      <c r="I298" s="35">
        <f>I299</f>
        <v>0</v>
      </c>
      <c r="J298" s="35">
        <f>F298+I298</f>
        <v>43071.06</v>
      </c>
    </row>
    <row r="299" spans="1:10" x14ac:dyDescent="0.25">
      <c r="A299" s="55"/>
      <c r="B299" s="58"/>
      <c r="C299" s="37" t="s">
        <v>42</v>
      </c>
      <c r="D299" s="38">
        <v>4300</v>
      </c>
      <c r="E299" s="39" t="s">
        <v>38</v>
      </c>
      <c r="F299" s="40">
        <f>H299+G299</f>
        <v>43071.06</v>
      </c>
      <c r="G299" s="40">
        <f>SUM(G301:G303)</f>
        <v>43071.06</v>
      </c>
      <c r="H299" s="40">
        <f>SUM(H301:H303)</f>
        <v>0</v>
      </c>
      <c r="I299" s="40">
        <f>SUM(I301:I303)</f>
        <v>0</v>
      </c>
      <c r="J299" s="40">
        <f>SUM(J301:J303)</f>
        <v>43071.06</v>
      </c>
    </row>
    <row r="300" spans="1:10" x14ac:dyDescent="0.25">
      <c r="A300" s="68"/>
      <c r="B300" s="58"/>
      <c r="C300" s="58"/>
      <c r="D300" s="38"/>
      <c r="E300" s="42" t="s">
        <v>19</v>
      </c>
      <c r="F300" s="40"/>
      <c r="G300" s="40"/>
      <c r="H300" s="40"/>
      <c r="I300" s="40">
        <f>H300</f>
        <v>0</v>
      </c>
      <c r="J300" s="40">
        <f>I300</f>
        <v>0</v>
      </c>
    </row>
    <row r="301" spans="1:10" s="59" customFormat="1" ht="21" customHeight="1" x14ac:dyDescent="0.25">
      <c r="A301" s="68"/>
      <c r="B301" s="58"/>
      <c r="C301" s="58"/>
      <c r="D301" s="38"/>
      <c r="E301" s="42" t="s">
        <v>145</v>
      </c>
      <c r="F301" s="40">
        <f>G301+H301</f>
        <v>3000</v>
      </c>
      <c r="G301" s="40">
        <v>3000</v>
      </c>
      <c r="H301" s="40"/>
      <c r="I301" s="40"/>
      <c r="J301" s="40">
        <f>F301+I301</f>
        <v>3000</v>
      </c>
    </row>
    <row r="302" spans="1:10" ht="30" x14ac:dyDescent="0.25">
      <c r="A302" s="26"/>
      <c r="B302" s="83"/>
      <c r="C302" s="83"/>
      <c r="D302" s="38"/>
      <c r="E302" s="42" t="s">
        <v>146</v>
      </c>
      <c r="F302" s="40">
        <f>H302+G302</f>
        <v>12000</v>
      </c>
      <c r="G302" s="40">
        <v>12000</v>
      </c>
      <c r="H302" s="40"/>
      <c r="I302" s="40"/>
      <c r="J302" s="40">
        <f>F302+I302</f>
        <v>12000</v>
      </c>
    </row>
    <row r="303" spans="1:10" s="59" customFormat="1" x14ac:dyDescent="0.25">
      <c r="A303" s="26"/>
      <c r="B303" s="83"/>
      <c r="C303" s="83"/>
      <c r="D303" s="38"/>
      <c r="E303" s="42" t="s">
        <v>147</v>
      </c>
      <c r="F303" s="40">
        <f>H303+G303</f>
        <v>28071.06</v>
      </c>
      <c r="G303" s="40">
        <v>28071.06</v>
      </c>
      <c r="H303" s="40"/>
      <c r="I303" s="49">
        <v>0</v>
      </c>
      <c r="J303" s="40">
        <f>F303+I303</f>
        <v>28071.06</v>
      </c>
    </row>
    <row r="304" spans="1:10" s="25" customFormat="1" x14ac:dyDescent="0.25">
      <c r="A304" s="26"/>
      <c r="B304" s="14" t="s">
        <v>45</v>
      </c>
      <c r="C304" s="14"/>
      <c r="D304" s="15"/>
      <c r="E304" s="56" t="s">
        <v>46</v>
      </c>
      <c r="F304" s="29">
        <f>G304+H304</f>
        <v>4000</v>
      </c>
      <c r="G304" s="29">
        <f t="shared" ref="G304:J305" si="29">G305</f>
        <v>4000</v>
      </c>
      <c r="H304" s="29">
        <f t="shared" si="29"/>
        <v>0</v>
      </c>
      <c r="I304" s="29">
        <f t="shared" si="29"/>
        <v>0</v>
      </c>
      <c r="J304" s="29">
        <f t="shared" si="29"/>
        <v>4000</v>
      </c>
    </row>
    <row r="305" spans="1:10" s="36" customFormat="1" x14ac:dyDescent="0.25">
      <c r="A305" s="68"/>
      <c r="B305" s="32"/>
      <c r="C305" s="32" t="s">
        <v>47</v>
      </c>
      <c r="D305" s="33"/>
      <c r="E305" s="54" t="s">
        <v>24</v>
      </c>
      <c r="F305" s="35">
        <f>G305+H305</f>
        <v>4000</v>
      </c>
      <c r="G305" s="35">
        <f t="shared" si="29"/>
        <v>4000</v>
      </c>
      <c r="H305" s="35">
        <f t="shared" si="29"/>
        <v>0</v>
      </c>
      <c r="I305" s="35">
        <f t="shared" si="29"/>
        <v>0</v>
      </c>
      <c r="J305" s="35">
        <f t="shared" si="29"/>
        <v>4000</v>
      </c>
    </row>
    <row r="306" spans="1:10" x14ac:dyDescent="0.25">
      <c r="A306" s="26"/>
      <c r="B306" s="83"/>
      <c r="C306" s="50" t="s">
        <v>47</v>
      </c>
      <c r="D306" s="38">
        <v>4210</v>
      </c>
      <c r="E306" s="39" t="s">
        <v>18</v>
      </c>
      <c r="F306" s="40">
        <f>G306+H306</f>
        <v>4000</v>
      </c>
      <c r="G306" s="40">
        <f>G308</f>
        <v>4000</v>
      </c>
      <c r="H306" s="40">
        <f>H308</f>
        <v>0</v>
      </c>
      <c r="I306" s="40">
        <f>I308</f>
        <v>0</v>
      </c>
      <c r="J306" s="40">
        <f>J308</f>
        <v>4000</v>
      </c>
    </row>
    <row r="307" spans="1:10" x14ac:dyDescent="0.25">
      <c r="A307" s="26"/>
      <c r="B307" s="83"/>
      <c r="C307" s="83"/>
      <c r="D307" s="38"/>
      <c r="E307" s="42" t="s">
        <v>19</v>
      </c>
      <c r="F307" s="40"/>
      <c r="G307" s="40"/>
      <c r="H307" s="40"/>
      <c r="I307" s="40"/>
      <c r="J307" s="40"/>
    </row>
    <row r="308" spans="1:10" s="59" customFormat="1" ht="30" x14ac:dyDescent="0.25">
      <c r="A308" s="26"/>
      <c r="B308" s="83"/>
      <c r="C308" s="83"/>
      <c r="D308" s="38"/>
      <c r="E308" s="42" t="s">
        <v>148</v>
      </c>
      <c r="F308" s="40">
        <f>G308+H308</f>
        <v>4000</v>
      </c>
      <c r="G308" s="40">
        <v>4000</v>
      </c>
      <c r="H308" s="40"/>
      <c r="I308" s="40"/>
      <c r="J308" s="40">
        <f>F308+I308</f>
        <v>4000</v>
      </c>
    </row>
    <row r="309" spans="1:10" x14ac:dyDescent="0.25">
      <c r="A309" s="23">
        <v>8</v>
      </c>
      <c r="B309" s="166" t="s">
        <v>149</v>
      </c>
      <c r="C309" s="166"/>
      <c r="D309" s="166"/>
      <c r="E309" s="166"/>
      <c r="F309" s="66">
        <f>G309+H309</f>
        <v>34488.51</v>
      </c>
      <c r="G309" s="66">
        <f>G326+G346+G315+G321+G310</f>
        <v>34488.51</v>
      </c>
      <c r="H309" s="66">
        <f>H326+H346+H315+H310+H321</f>
        <v>0</v>
      </c>
      <c r="I309" s="66">
        <f>I326+I346+I315+I310+I321</f>
        <v>0</v>
      </c>
      <c r="J309" s="66">
        <f>J326+J346+J315+J310+J321</f>
        <v>34488.51</v>
      </c>
    </row>
    <row r="310" spans="1:10" x14ac:dyDescent="0.25">
      <c r="A310" s="26"/>
      <c r="B310" s="13">
        <v>750</v>
      </c>
      <c r="C310" s="13"/>
      <c r="D310" s="13"/>
      <c r="E310" s="67" t="s">
        <v>92</v>
      </c>
      <c r="F310" s="29">
        <f t="shared" ref="F310:J311" si="30">F311</f>
        <v>5000</v>
      </c>
      <c r="G310" s="29">
        <f t="shared" si="30"/>
        <v>5000</v>
      </c>
      <c r="H310" s="29">
        <f t="shared" si="30"/>
        <v>0</v>
      </c>
      <c r="I310" s="29">
        <f t="shared" si="30"/>
        <v>0</v>
      </c>
      <c r="J310" s="29">
        <f t="shared" si="30"/>
        <v>5000</v>
      </c>
    </row>
    <row r="311" spans="1:10" x14ac:dyDescent="0.25">
      <c r="A311" s="55"/>
      <c r="B311" s="55"/>
      <c r="C311" s="55">
        <v>75095</v>
      </c>
      <c r="D311" s="55"/>
      <c r="E311" s="71" t="s">
        <v>24</v>
      </c>
      <c r="F311" s="40">
        <f t="shared" si="30"/>
        <v>5000</v>
      </c>
      <c r="G311" s="40">
        <f t="shared" si="30"/>
        <v>5000</v>
      </c>
      <c r="H311" s="40">
        <f t="shared" si="30"/>
        <v>0</v>
      </c>
      <c r="I311" s="40">
        <f t="shared" si="30"/>
        <v>0</v>
      </c>
      <c r="J311" s="40">
        <f t="shared" si="30"/>
        <v>5000</v>
      </c>
    </row>
    <row r="312" spans="1:10" x14ac:dyDescent="0.25">
      <c r="A312" s="55"/>
      <c r="B312" s="55"/>
      <c r="C312" s="70">
        <v>75095</v>
      </c>
      <c r="D312" s="55">
        <v>4210</v>
      </c>
      <c r="E312" s="71" t="s">
        <v>18</v>
      </c>
      <c r="F312" s="40">
        <f>F314</f>
        <v>5000</v>
      </c>
      <c r="G312" s="40">
        <f>G314</f>
        <v>5000</v>
      </c>
      <c r="H312" s="40">
        <f>H314</f>
        <v>0</v>
      </c>
      <c r="I312" s="40">
        <f>I314</f>
        <v>0</v>
      </c>
      <c r="J312" s="40">
        <f>J314</f>
        <v>5000</v>
      </c>
    </row>
    <row r="313" spans="1:10" x14ac:dyDescent="0.25">
      <c r="A313" s="55"/>
      <c r="B313" s="55"/>
      <c r="C313" s="55"/>
      <c r="D313" s="55"/>
      <c r="E313" s="71" t="s">
        <v>19</v>
      </c>
      <c r="F313" s="40"/>
      <c r="G313" s="40"/>
      <c r="H313" s="40"/>
      <c r="J313" s="40"/>
    </row>
    <row r="314" spans="1:10" x14ac:dyDescent="0.25">
      <c r="A314" s="55"/>
      <c r="B314" s="105"/>
      <c r="C314" s="105"/>
      <c r="D314" s="105"/>
      <c r="E314" s="106" t="s">
        <v>150</v>
      </c>
      <c r="F314" s="49">
        <f>G314+H314</f>
        <v>5000</v>
      </c>
      <c r="G314" s="49">
        <v>5000</v>
      </c>
      <c r="H314" s="49">
        <v>0</v>
      </c>
      <c r="I314" s="49">
        <v>0</v>
      </c>
      <c r="J314" s="49">
        <f>I314+F314</f>
        <v>5000</v>
      </c>
    </row>
    <row r="315" spans="1:10" s="25" customFormat="1" x14ac:dyDescent="0.25">
      <c r="A315" s="26"/>
      <c r="B315" s="27" t="s">
        <v>141</v>
      </c>
      <c r="C315" s="14"/>
      <c r="D315" s="15"/>
      <c r="E315" s="56" t="s">
        <v>15</v>
      </c>
      <c r="F315" s="29">
        <f>G315+H315</f>
        <v>4000</v>
      </c>
      <c r="G315" s="29">
        <f t="shared" ref="G315:J316" si="31">G316</f>
        <v>4000</v>
      </c>
      <c r="H315" s="29">
        <f t="shared" si="31"/>
        <v>0</v>
      </c>
      <c r="I315" s="29">
        <f t="shared" si="31"/>
        <v>0</v>
      </c>
      <c r="J315" s="29">
        <f t="shared" si="31"/>
        <v>4000</v>
      </c>
    </row>
    <row r="316" spans="1:10" s="36" customFormat="1" x14ac:dyDescent="0.25">
      <c r="A316" s="30"/>
      <c r="B316" s="32"/>
      <c r="C316" s="32" t="s">
        <v>16</v>
      </c>
      <c r="D316" s="33"/>
      <c r="E316" s="54" t="s">
        <v>17</v>
      </c>
      <c r="F316" s="35">
        <f>G316+H316</f>
        <v>4000</v>
      </c>
      <c r="G316" s="35">
        <f t="shared" si="31"/>
        <v>4000</v>
      </c>
      <c r="H316" s="35">
        <f t="shared" si="31"/>
        <v>0</v>
      </c>
      <c r="I316" s="35">
        <f t="shared" si="31"/>
        <v>0</v>
      </c>
      <c r="J316" s="35">
        <f t="shared" si="31"/>
        <v>4000</v>
      </c>
    </row>
    <row r="317" spans="1:10" ht="18" customHeight="1" x14ac:dyDescent="0.25">
      <c r="A317" s="26"/>
      <c r="B317" s="58"/>
      <c r="C317" s="50" t="s">
        <v>16</v>
      </c>
      <c r="D317" s="38">
        <v>4210</v>
      </c>
      <c r="E317" s="39" t="s">
        <v>18</v>
      </c>
      <c r="F317" s="40">
        <f>G317+H317</f>
        <v>4000</v>
      </c>
      <c r="G317" s="40">
        <f>SUM(G319:G320)</f>
        <v>4000</v>
      </c>
      <c r="H317" s="40">
        <f>H320</f>
        <v>0</v>
      </c>
      <c r="I317" s="40">
        <f>I320</f>
        <v>0</v>
      </c>
      <c r="J317" s="40">
        <f>J319+J320</f>
        <v>4000</v>
      </c>
    </row>
    <row r="318" spans="1:10" x14ac:dyDescent="0.25">
      <c r="A318" s="26"/>
      <c r="B318" s="58"/>
      <c r="C318" s="58"/>
      <c r="D318" s="38"/>
      <c r="E318" s="42" t="s">
        <v>19</v>
      </c>
      <c r="F318" s="40"/>
      <c r="G318" s="40"/>
      <c r="H318" s="40"/>
      <c r="I318" s="40"/>
      <c r="J318" s="40"/>
    </row>
    <row r="319" spans="1:10" ht="19.5" customHeight="1" x14ac:dyDescent="0.25">
      <c r="A319" s="26"/>
      <c r="B319" s="58"/>
      <c r="C319" s="58"/>
      <c r="D319" s="38"/>
      <c r="E319" s="42" t="s">
        <v>151</v>
      </c>
      <c r="F319" s="40">
        <f>G319+H319</f>
        <v>2000</v>
      </c>
      <c r="G319" s="40">
        <v>2000</v>
      </c>
      <c r="H319" s="40"/>
      <c r="I319" s="40"/>
      <c r="J319" s="40">
        <f>F319+I319</f>
        <v>2000</v>
      </c>
    </row>
    <row r="320" spans="1:10" ht="60" x14ac:dyDescent="0.25">
      <c r="A320" s="26"/>
      <c r="B320" s="77"/>
      <c r="C320" s="77"/>
      <c r="D320" s="78"/>
      <c r="E320" s="48" t="s">
        <v>152</v>
      </c>
      <c r="F320" s="49">
        <f>G320+H320</f>
        <v>2000</v>
      </c>
      <c r="G320" s="49">
        <v>2000</v>
      </c>
      <c r="H320" s="49"/>
      <c r="I320" s="49"/>
      <c r="J320" s="49">
        <f>F320+I320</f>
        <v>2000</v>
      </c>
    </row>
    <row r="321" spans="1:11" s="25" customFormat="1" x14ac:dyDescent="0.25">
      <c r="A321" s="26"/>
      <c r="B321" s="14" t="s">
        <v>98</v>
      </c>
      <c r="C321" s="14"/>
      <c r="D321" s="15"/>
      <c r="E321" s="28" t="s">
        <v>72</v>
      </c>
      <c r="F321" s="29">
        <f>G321+H321</f>
        <v>0</v>
      </c>
      <c r="G321" s="29">
        <f t="shared" ref="G321:J322" si="32">G322</f>
        <v>0</v>
      </c>
      <c r="H321" s="29">
        <f t="shared" si="32"/>
        <v>0</v>
      </c>
      <c r="I321" s="29">
        <f t="shared" si="32"/>
        <v>0</v>
      </c>
      <c r="J321" s="29">
        <f t="shared" si="32"/>
        <v>0</v>
      </c>
    </row>
    <row r="322" spans="1:11" s="36" customFormat="1" x14ac:dyDescent="0.25">
      <c r="A322" s="68"/>
      <c r="B322" s="32"/>
      <c r="C322" s="32" t="s">
        <v>73</v>
      </c>
      <c r="D322" s="33"/>
      <c r="E322" s="54" t="s">
        <v>24</v>
      </c>
      <c r="F322" s="35">
        <f>G322+H322</f>
        <v>0</v>
      </c>
      <c r="G322" s="35">
        <f t="shared" si="32"/>
        <v>0</v>
      </c>
      <c r="H322" s="35">
        <f t="shared" si="32"/>
        <v>0</v>
      </c>
      <c r="I322" s="35">
        <f t="shared" si="32"/>
        <v>0</v>
      </c>
      <c r="J322" s="35">
        <f t="shared" si="32"/>
        <v>0</v>
      </c>
    </row>
    <row r="323" spans="1:11" x14ac:dyDescent="0.25">
      <c r="A323" s="55"/>
      <c r="B323" s="58"/>
      <c r="C323" s="50" t="s">
        <v>73</v>
      </c>
      <c r="D323" s="38">
        <v>4210</v>
      </c>
      <c r="E323" s="39" t="s">
        <v>18</v>
      </c>
      <c r="F323" s="40">
        <f>G323+H323</f>
        <v>0</v>
      </c>
      <c r="G323" s="40">
        <f>G325</f>
        <v>0</v>
      </c>
      <c r="H323" s="40">
        <f>H325</f>
        <v>0</v>
      </c>
      <c r="I323" s="40">
        <f>I325</f>
        <v>0</v>
      </c>
      <c r="J323" s="40">
        <f>J325</f>
        <v>0</v>
      </c>
    </row>
    <row r="324" spans="1:11" x14ac:dyDescent="0.25">
      <c r="A324" s="55"/>
      <c r="B324" s="58"/>
      <c r="C324" s="58"/>
      <c r="D324" s="38"/>
      <c r="E324" s="42" t="s">
        <v>19</v>
      </c>
      <c r="F324" s="40"/>
      <c r="G324" s="40"/>
      <c r="H324" s="40"/>
      <c r="I324" s="40"/>
      <c r="J324" s="40"/>
    </row>
    <row r="325" spans="1:11" x14ac:dyDescent="0.25">
      <c r="A325" s="55"/>
      <c r="B325" s="77"/>
      <c r="C325" s="77"/>
      <c r="D325" s="78"/>
      <c r="E325" s="48" t="s">
        <v>153</v>
      </c>
      <c r="F325" s="49">
        <f>G325+H325</f>
        <v>0</v>
      </c>
      <c r="G325" s="49">
        <v>0</v>
      </c>
      <c r="H325" s="49"/>
      <c r="I325" s="49">
        <v>0</v>
      </c>
      <c r="J325" s="49">
        <f>F325+I325</f>
        <v>0</v>
      </c>
    </row>
    <row r="326" spans="1:11" x14ac:dyDescent="0.25">
      <c r="A326" s="26"/>
      <c r="B326" s="14">
        <v>921</v>
      </c>
      <c r="C326" s="14"/>
      <c r="D326" s="15"/>
      <c r="E326" s="56" t="s">
        <v>41</v>
      </c>
      <c r="F326" s="29">
        <f>G326+H326</f>
        <v>22488.510000000002</v>
      </c>
      <c r="G326" s="29">
        <f>G327</f>
        <v>22488.510000000002</v>
      </c>
      <c r="H326" s="29">
        <f>H327</f>
        <v>0</v>
      </c>
      <c r="I326" s="29">
        <f>I327</f>
        <v>0</v>
      </c>
      <c r="J326" s="29">
        <f>J327</f>
        <v>22488.510000000002</v>
      </c>
    </row>
    <row r="327" spans="1:11" ht="15" customHeight="1" x14ac:dyDescent="0.25">
      <c r="A327" s="26"/>
      <c r="B327" s="32"/>
      <c r="C327" s="32" t="s">
        <v>42</v>
      </c>
      <c r="D327" s="33"/>
      <c r="E327" s="54" t="s">
        <v>24</v>
      </c>
      <c r="F327" s="35">
        <f>G327+H327+F338</f>
        <v>22988.510000000002</v>
      </c>
      <c r="G327" s="35">
        <f>G328+G338+G341</f>
        <v>22488.510000000002</v>
      </c>
      <c r="H327" s="35">
        <f>H328+H338+H341</f>
        <v>0</v>
      </c>
      <c r="I327" s="35">
        <f>I328+I338+I341</f>
        <v>0</v>
      </c>
      <c r="J327" s="35">
        <f>J328+J338+J341</f>
        <v>22488.510000000002</v>
      </c>
      <c r="K327" s="107"/>
    </row>
    <row r="328" spans="1:11" ht="15" customHeight="1" x14ac:dyDescent="0.25">
      <c r="A328" s="26"/>
      <c r="B328" s="58"/>
      <c r="C328" s="37" t="s">
        <v>42</v>
      </c>
      <c r="D328" s="38">
        <v>4210</v>
      </c>
      <c r="E328" s="39" t="s">
        <v>18</v>
      </c>
      <c r="F328" s="40">
        <f>G328+H328</f>
        <v>15900</v>
      </c>
      <c r="G328" s="40">
        <f>SUM(G330:G337)</f>
        <v>15900</v>
      </c>
      <c r="H328" s="40">
        <f>SUM(H330:H337)</f>
        <v>0</v>
      </c>
      <c r="I328" s="40">
        <f>SUM(I330:I337)</f>
        <v>0</v>
      </c>
      <c r="J328" s="40">
        <f>SUM(J330:J337)</f>
        <v>15900</v>
      </c>
    </row>
    <row r="329" spans="1:11" ht="15" customHeight="1" x14ac:dyDescent="0.25">
      <c r="A329" s="26"/>
      <c r="B329" s="32"/>
      <c r="C329" s="32"/>
      <c r="D329" s="33"/>
      <c r="E329" s="39" t="s">
        <v>19</v>
      </c>
      <c r="F329" s="35"/>
      <c r="G329" s="35"/>
      <c r="H329" s="40"/>
      <c r="I329" s="40"/>
      <c r="J329" s="40"/>
    </row>
    <row r="330" spans="1:11" ht="48" customHeight="1" x14ac:dyDescent="0.25">
      <c r="A330" s="26"/>
      <c r="B330" s="32"/>
      <c r="C330" s="32"/>
      <c r="D330" s="33"/>
      <c r="E330" s="39" t="s">
        <v>154</v>
      </c>
      <c r="F330" s="40">
        <f t="shared" ref="F330:F337" si="33">G330+H330</f>
        <v>0</v>
      </c>
      <c r="G330" s="40">
        <v>0</v>
      </c>
      <c r="H330" s="40"/>
      <c r="I330" s="40">
        <v>0</v>
      </c>
      <c r="J330" s="40">
        <f>F330+I330</f>
        <v>0</v>
      </c>
    </row>
    <row r="331" spans="1:11" ht="18" customHeight="1" x14ac:dyDescent="0.25">
      <c r="A331" s="26"/>
      <c r="B331" s="32"/>
      <c r="C331" s="32"/>
      <c r="D331" s="33"/>
      <c r="E331" s="39" t="s">
        <v>155</v>
      </c>
      <c r="F331" s="40">
        <f t="shared" si="33"/>
        <v>9000</v>
      </c>
      <c r="G331" s="40">
        <v>9000</v>
      </c>
      <c r="H331" s="40">
        <v>0</v>
      </c>
      <c r="I331" s="40">
        <v>0</v>
      </c>
      <c r="J331" s="40">
        <f>I331+F331</f>
        <v>9000</v>
      </c>
    </row>
    <row r="332" spans="1:11" ht="18" customHeight="1" x14ac:dyDescent="0.25">
      <c r="A332" s="26"/>
      <c r="B332" s="32"/>
      <c r="C332" s="32"/>
      <c r="D332" s="33"/>
      <c r="E332" s="39" t="s">
        <v>156</v>
      </c>
      <c r="F332" s="40">
        <f t="shared" si="33"/>
        <v>700</v>
      </c>
      <c r="G332" s="40">
        <v>700</v>
      </c>
      <c r="H332" s="40"/>
      <c r="I332" s="40">
        <v>0</v>
      </c>
      <c r="J332" s="40">
        <f>I332+F332</f>
        <v>700</v>
      </c>
    </row>
    <row r="333" spans="1:11" ht="33.75" customHeight="1" x14ac:dyDescent="0.25">
      <c r="A333" s="26"/>
      <c r="B333" s="32"/>
      <c r="C333" s="32"/>
      <c r="D333" s="33"/>
      <c r="E333" s="39" t="s">
        <v>157</v>
      </c>
      <c r="F333" s="40">
        <f t="shared" si="33"/>
        <v>2700</v>
      </c>
      <c r="G333" s="40">
        <v>2700</v>
      </c>
      <c r="H333" s="40">
        <v>0</v>
      </c>
      <c r="I333" s="40">
        <v>0</v>
      </c>
      <c r="J333" s="40">
        <f>I333+F333</f>
        <v>2700</v>
      </c>
    </row>
    <row r="334" spans="1:11" ht="48" customHeight="1" x14ac:dyDescent="0.25">
      <c r="A334" s="26"/>
      <c r="B334" s="32"/>
      <c r="C334" s="32"/>
      <c r="D334" s="33"/>
      <c r="E334" s="39" t="s">
        <v>158</v>
      </c>
      <c r="F334" s="40">
        <f t="shared" si="33"/>
        <v>1000</v>
      </c>
      <c r="G334" s="40">
        <v>1000</v>
      </c>
      <c r="H334" s="40"/>
      <c r="I334" s="40"/>
      <c r="J334" s="40">
        <f>F334+I334</f>
        <v>1000</v>
      </c>
    </row>
    <row r="335" spans="1:11" ht="21.75" customHeight="1" x14ac:dyDescent="0.25">
      <c r="A335" s="26"/>
      <c r="B335" s="32"/>
      <c r="C335" s="32"/>
      <c r="D335" s="33"/>
      <c r="E335" s="39" t="s">
        <v>159</v>
      </c>
      <c r="F335" s="40">
        <f t="shared" si="33"/>
        <v>0</v>
      </c>
      <c r="G335" s="40">
        <v>0</v>
      </c>
      <c r="H335" s="40"/>
      <c r="I335" s="40">
        <v>0</v>
      </c>
      <c r="J335" s="40">
        <f>F335+I335</f>
        <v>0</v>
      </c>
    </row>
    <row r="336" spans="1:11" ht="27.75" customHeight="1" x14ac:dyDescent="0.25">
      <c r="A336" s="26"/>
      <c r="B336" s="32"/>
      <c r="C336" s="32"/>
      <c r="D336" s="33"/>
      <c r="E336" s="39" t="s">
        <v>160</v>
      </c>
      <c r="F336" s="40">
        <f t="shared" si="33"/>
        <v>2500</v>
      </c>
      <c r="G336" s="40">
        <v>2500</v>
      </c>
      <c r="H336" s="40"/>
      <c r="I336" s="40">
        <v>0</v>
      </c>
      <c r="J336" s="40">
        <f>I336+F336</f>
        <v>2500</v>
      </c>
    </row>
    <row r="337" spans="1:10" ht="39" customHeight="1" x14ac:dyDescent="0.25">
      <c r="A337" s="26"/>
      <c r="B337" s="32"/>
      <c r="C337" s="32"/>
      <c r="D337" s="33"/>
      <c r="E337" s="39" t="s">
        <v>161</v>
      </c>
      <c r="F337" s="40">
        <f t="shared" si="33"/>
        <v>0</v>
      </c>
      <c r="G337" s="40">
        <v>0</v>
      </c>
      <c r="H337" s="40"/>
      <c r="I337" s="40">
        <v>0</v>
      </c>
      <c r="J337" s="40">
        <f>F337+I337</f>
        <v>0</v>
      </c>
    </row>
    <row r="338" spans="1:10" ht="20.100000000000001" customHeight="1" x14ac:dyDescent="0.25">
      <c r="A338" s="26"/>
      <c r="B338" s="32"/>
      <c r="C338" s="32"/>
      <c r="D338" s="38">
        <v>4220</v>
      </c>
      <c r="E338" s="39" t="s">
        <v>44</v>
      </c>
      <c r="F338" s="40">
        <f>F340</f>
        <v>500</v>
      </c>
      <c r="G338" s="40">
        <f>G340</f>
        <v>500</v>
      </c>
      <c r="H338" s="40">
        <f>H340</f>
        <v>0</v>
      </c>
      <c r="I338" s="40">
        <f>I340</f>
        <v>0</v>
      </c>
      <c r="J338" s="40">
        <f>J340</f>
        <v>500</v>
      </c>
    </row>
    <row r="339" spans="1:10" ht="20.100000000000001" customHeight="1" x14ac:dyDescent="0.25">
      <c r="A339" s="26"/>
      <c r="B339" s="32"/>
      <c r="C339" s="32"/>
      <c r="D339" s="33"/>
      <c r="E339" s="39" t="s">
        <v>19</v>
      </c>
      <c r="F339" s="40"/>
      <c r="G339" s="40"/>
      <c r="H339" s="40"/>
      <c r="I339" s="40"/>
      <c r="J339" s="40"/>
    </row>
    <row r="340" spans="1:10" ht="20.100000000000001" customHeight="1" x14ac:dyDescent="0.25">
      <c r="A340" s="26"/>
      <c r="B340" s="32"/>
      <c r="C340" s="32"/>
      <c r="D340" s="33"/>
      <c r="E340" s="39" t="s">
        <v>162</v>
      </c>
      <c r="F340" s="40">
        <f>G340+H340</f>
        <v>500</v>
      </c>
      <c r="G340" s="40">
        <v>500</v>
      </c>
      <c r="H340" s="40"/>
      <c r="I340" s="40">
        <v>0</v>
      </c>
      <c r="J340" s="40">
        <f>I340+F340</f>
        <v>500</v>
      </c>
    </row>
    <row r="341" spans="1:10" ht="15" customHeight="1" x14ac:dyDescent="0.25">
      <c r="A341" s="55"/>
      <c r="B341" s="58"/>
      <c r="C341" s="50" t="s">
        <v>42</v>
      </c>
      <c r="D341" s="38">
        <v>4300</v>
      </c>
      <c r="E341" s="39" t="s">
        <v>38</v>
      </c>
      <c r="F341" s="40">
        <f>G341+H341</f>
        <v>6088.51</v>
      </c>
      <c r="G341" s="40">
        <f>SUM(G343:G345)</f>
        <v>6088.51</v>
      </c>
      <c r="H341" s="40">
        <f>SUM(H343:H345)</f>
        <v>0</v>
      </c>
      <c r="I341" s="40">
        <f>SUM(I343:I345)</f>
        <v>0</v>
      </c>
      <c r="J341" s="40">
        <f>SUM(J343:J345)</f>
        <v>6088.51</v>
      </c>
    </row>
    <row r="342" spans="1:10" ht="15" customHeight="1" x14ac:dyDescent="0.25">
      <c r="A342" s="26"/>
      <c r="B342" s="32"/>
      <c r="C342" s="32"/>
      <c r="D342" s="33"/>
      <c r="E342" s="39" t="s">
        <v>19</v>
      </c>
      <c r="F342" s="40"/>
      <c r="G342" s="40"/>
      <c r="H342" s="40"/>
      <c r="I342" s="40"/>
      <c r="J342" s="40"/>
    </row>
    <row r="343" spans="1:10" ht="33.75" customHeight="1" x14ac:dyDescent="0.25">
      <c r="A343" s="26"/>
      <c r="B343" s="32"/>
      <c r="C343" s="32"/>
      <c r="D343" s="33"/>
      <c r="E343" s="39" t="s">
        <v>163</v>
      </c>
      <c r="F343" s="40">
        <f t="shared" ref="F343:F348" si="34">G343+H343</f>
        <v>0</v>
      </c>
      <c r="G343" s="40">
        <v>0</v>
      </c>
      <c r="H343" s="40"/>
      <c r="I343" s="40">
        <v>0</v>
      </c>
      <c r="J343" s="40">
        <f>F343+I343</f>
        <v>0</v>
      </c>
    </row>
    <row r="344" spans="1:10" ht="49.5" customHeight="1" x14ac:dyDescent="0.25">
      <c r="A344" s="26"/>
      <c r="B344" s="32"/>
      <c r="C344" s="32"/>
      <c r="D344" s="33"/>
      <c r="E344" s="39" t="s">
        <v>164</v>
      </c>
      <c r="F344" s="40">
        <f t="shared" si="34"/>
        <v>3088.51</v>
      </c>
      <c r="G344" s="40">
        <v>3088.51</v>
      </c>
      <c r="H344" s="40"/>
      <c r="I344" s="40">
        <v>0</v>
      </c>
      <c r="J344" s="40">
        <f>I344+F344</f>
        <v>3088.51</v>
      </c>
    </row>
    <row r="345" spans="1:10" ht="30.75" customHeight="1" x14ac:dyDescent="0.25">
      <c r="A345" s="26"/>
      <c r="B345" s="32"/>
      <c r="C345" s="32"/>
      <c r="D345" s="33"/>
      <c r="E345" s="39" t="s">
        <v>165</v>
      </c>
      <c r="F345" s="40">
        <f t="shared" si="34"/>
        <v>3000</v>
      </c>
      <c r="G345" s="40">
        <v>3000</v>
      </c>
      <c r="H345" s="40"/>
      <c r="I345" s="40"/>
      <c r="J345" s="40">
        <f>F345+I345</f>
        <v>3000</v>
      </c>
    </row>
    <row r="346" spans="1:10" x14ac:dyDescent="0.25">
      <c r="A346" s="26"/>
      <c r="B346" s="14" t="s">
        <v>45</v>
      </c>
      <c r="C346" s="108"/>
      <c r="D346" s="109"/>
      <c r="E346" s="104" t="s">
        <v>46</v>
      </c>
      <c r="F346" s="29">
        <f t="shared" si="34"/>
        <v>3000</v>
      </c>
      <c r="G346" s="29">
        <f t="shared" ref="G346:J347" si="35">G347</f>
        <v>3000</v>
      </c>
      <c r="H346" s="29">
        <f t="shared" si="35"/>
        <v>0</v>
      </c>
      <c r="I346" s="29">
        <f t="shared" si="35"/>
        <v>0</v>
      </c>
      <c r="J346" s="29">
        <f t="shared" si="35"/>
        <v>3000</v>
      </c>
    </row>
    <row r="347" spans="1:10" x14ac:dyDescent="0.25">
      <c r="A347" s="26"/>
      <c r="B347" s="94"/>
      <c r="C347" s="32" t="s">
        <v>47</v>
      </c>
      <c r="D347" s="33"/>
      <c r="E347" s="54" t="s">
        <v>24</v>
      </c>
      <c r="F347" s="35">
        <f t="shared" si="34"/>
        <v>3000</v>
      </c>
      <c r="G347" s="35">
        <f t="shared" si="35"/>
        <v>3000</v>
      </c>
      <c r="H347" s="35">
        <f t="shared" si="35"/>
        <v>0</v>
      </c>
      <c r="I347" s="35">
        <f t="shared" si="35"/>
        <v>0</v>
      </c>
      <c r="J347" s="35">
        <f t="shared" si="35"/>
        <v>3000</v>
      </c>
    </row>
    <row r="348" spans="1:10" x14ac:dyDescent="0.25">
      <c r="A348" s="26"/>
      <c r="B348" s="83"/>
      <c r="C348" s="37" t="s">
        <v>47</v>
      </c>
      <c r="D348" s="38">
        <v>4210</v>
      </c>
      <c r="E348" s="39" t="s">
        <v>18</v>
      </c>
      <c r="F348" s="40">
        <f t="shared" si="34"/>
        <v>3000</v>
      </c>
      <c r="G348" s="40">
        <f>G350</f>
        <v>3000</v>
      </c>
      <c r="H348" s="40">
        <f>H350</f>
        <v>0</v>
      </c>
      <c r="I348" s="40">
        <f>I350</f>
        <v>0</v>
      </c>
      <c r="J348" s="40">
        <f>J350</f>
        <v>3000</v>
      </c>
    </row>
    <row r="349" spans="1:10" x14ac:dyDescent="0.25">
      <c r="A349" s="68"/>
      <c r="B349" s="58"/>
      <c r="C349" s="58"/>
      <c r="D349" s="38"/>
      <c r="E349" s="39" t="s">
        <v>19</v>
      </c>
      <c r="F349" s="40"/>
      <c r="G349" s="40"/>
      <c r="H349" s="35"/>
      <c r="I349" s="35"/>
      <c r="J349" s="35"/>
    </row>
    <row r="350" spans="1:10" s="59" customFormat="1" ht="57" customHeight="1" x14ac:dyDescent="0.25">
      <c r="A350" s="68"/>
      <c r="B350" s="58"/>
      <c r="C350" s="58"/>
      <c r="D350" s="38"/>
      <c r="E350" s="39" t="s">
        <v>166</v>
      </c>
      <c r="F350" s="40">
        <f>G350+H350</f>
        <v>3000</v>
      </c>
      <c r="G350" s="40">
        <v>3000</v>
      </c>
      <c r="H350" s="35"/>
      <c r="I350" s="35"/>
      <c r="J350" s="40">
        <f>F350+I350</f>
        <v>3000</v>
      </c>
    </row>
    <row r="351" spans="1:10" x14ac:dyDescent="0.25">
      <c r="A351" s="23">
        <v>9</v>
      </c>
      <c r="B351" s="166" t="s">
        <v>167</v>
      </c>
      <c r="C351" s="166"/>
      <c r="D351" s="166"/>
      <c r="E351" s="166"/>
      <c r="F351" s="66">
        <f>G351+H351</f>
        <v>50318.05</v>
      </c>
      <c r="G351" s="66">
        <f>G382+G368+G352+G358+G373+G363</f>
        <v>50318.05</v>
      </c>
      <c r="H351" s="66">
        <f>H382+H368+H352+H358+H373+H363</f>
        <v>0</v>
      </c>
      <c r="I351" s="66">
        <f>I382+I368+I352+I358+I373</f>
        <v>0</v>
      </c>
      <c r="J351" s="66">
        <f>J382+J368+J352+J358+J373+J363</f>
        <v>50318.05</v>
      </c>
    </row>
    <row r="352" spans="1:10" s="25" customFormat="1" x14ac:dyDescent="0.25">
      <c r="A352" s="26"/>
      <c r="B352" s="14" t="s">
        <v>91</v>
      </c>
      <c r="C352" s="14"/>
      <c r="D352" s="15"/>
      <c r="E352" s="56" t="s">
        <v>92</v>
      </c>
      <c r="F352" s="29">
        <f>G352+H352</f>
        <v>3600</v>
      </c>
      <c r="G352" s="29">
        <f t="shared" ref="G352:J353" si="36">G353</f>
        <v>3600</v>
      </c>
      <c r="H352" s="29">
        <f t="shared" si="36"/>
        <v>0</v>
      </c>
      <c r="I352" s="29">
        <f t="shared" si="36"/>
        <v>0</v>
      </c>
      <c r="J352" s="29">
        <f t="shared" si="36"/>
        <v>3600</v>
      </c>
    </row>
    <row r="353" spans="1:10" s="36" customFormat="1" x14ac:dyDescent="0.25">
      <c r="A353" s="30"/>
      <c r="B353" s="110"/>
      <c r="C353" s="32" t="s">
        <v>120</v>
      </c>
      <c r="D353" s="33"/>
      <c r="E353" s="54" t="s">
        <v>24</v>
      </c>
      <c r="F353" s="35">
        <f>G353+H353</f>
        <v>3600</v>
      </c>
      <c r="G353" s="35">
        <f t="shared" si="36"/>
        <v>3600</v>
      </c>
      <c r="H353" s="35">
        <f t="shared" si="36"/>
        <v>0</v>
      </c>
      <c r="I353" s="35">
        <f t="shared" si="36"/>
        <v>0</v>
      </c>
      <c r="J353" s="35">
        <f t="shared" si="36"/>
        <v>3600</v>
      </c>
    </row>
    <row r="354" spans="1:10" x14ac:dyDescent="0.25">
      <c r="A354" s="26"/>
      <c r="B354" s="111"/>
      <c r="C354" s="50" t="s">
        <v>120</v>
      </c>
      <c r="D354" s="38">
        <v>4210</v>
      </c>
      <c r="E354" s="39" t="s">
        <v>18</v>
      </c>
      <c r="F354" s="40">
        <f>G354+H354</f>
        <v>3600</v>
      </c>
      <c r="G354" s="40">
        <f>SUM(G356:G357)</f>
        <v>3600</v>
      </c>
      <c r="H354" s="40">
        <f>SUM(H356:H357)</f>
        <v>0</v>
      </c>
      <c r="I354" s="40">
        <f>SUM(I356:I357)</f>
        <v>0</v>
      </c>
      <c r="J354" s="40">
        <f>SUM(J356:J357)</f>
        <v>3600</v>
      </c>
    </row>
    <row r="355" spans="1:10" x14ac:dyDescent="0.25">
      <c r="A355" s="26"/>
      <c r="B355" s="111"/>
      <c r="C355" s="58"/>
      <c r="D355" s="38"/>
      <c r="E355" s="42" t="s">
        <v>19</v>
      </c>
      <c r="F355" s="40"/>
      <c r="G355" s="40"/>
      <c r="H355" s="40"/>
      <c r="I355" s="40"/>
      <c r="J355" s="40"/>
    </row>
    <row r="356" spans="1:10" s="59" customFormat="1" x14ac:dyDescent="0.25">
      <c r="A356" s="26"/>
      <c r="B356" s="111"/>
      <c r="C356" s="58"/>
      <c r="D356" s="38"/>
      <c r="E356" s="42" t="s">
        <v>168</v>
      </c>
      <c r="F356" s="40">
        <f>G356+H356</f>
        <v>2000</v>
      </c>
      <c r="G356" s="40">
        <v>2000</v>
      </c>
      <c r="H356" s="40"/>
      <c r="I356" s="40"/>
      <c r="J356" s="40">
        <f>F356+I356</f>
        <v>2000</v>
      </c>
    </row>
    <row r="357" spans="1:10" x14ac:dyDescent="0.25">
      <c r="A357" s="26"/>
      <c r="B357" s="111"/>
      <c r="C357" s="58"/>
      <c r="D357" s="38"/>
      <c r="E357" s="42" t="s">
        <v>169</v>
      </c>
      <c r="F357" s="40">
        <f>G357+H357</f>
        <v>1600</v>
      </c>
      <c r="G357" s="40">
        <v>1600</v>
      </c>
      <c r="H357" s="40"/>
      <c r="I357" s="49"/>
      <c r="J357" s="40">
        <f>F357+I357</f>
        <v>1600</v>
      </c>
    </row>
    <row r="358" spans="1:10" s="25" customFormat="1" x14ac:dyDescent="0.25">
      <c r="A358" s="26"/>
      <c r="B358" s="27" t="s">
        <v>141</v>
      </c>
      <c r="C358" s="14"/>
      <c r="D358" s="15"/>
      <c r="E358" s="56" t="s">
        <v>15</v>
      </c>
      <c r="F358" s="29">
        <f>G358+H358</f>
        <v>5000</v>
      </c>
      <c r="G358" s="29">
        <f t="shared" ref="G358:J359" si="37">G359</f>
        <v>5000</v>
      </c>
      <c r="H358" s="29">
        <f t="shared" si="37"/>
        <v>0</v>
      </c>
      <c r="I358" s="29">
        <f t="shared" si="37"/>
        <v>0</v>
      </c>
      <c r="J358" s="29">
        <f t="shared" si="37"/>
        <v>5000</v>
      </c>
    </row>
    <row r="359" spans="1:10" s="36" customFormat="1" x14ac:dyDescent="0.25">
      <c r="A359" s="30"/>
      <c r="B359" s="110"/>
      <c r="C359" s="32" t="s">
        <v>16</v>
      </c>
      <c r="D359" s="33"/>
      <c r="E359" s="54" t="s">
        <v>17</v>
      </c>
      <c r="F359" s="35">
        <f>G359+H359</f>
        <v>5000</v>
      </c>
      <c r="G359" s="35">
        <f t="shared" si="37"/>
        <v>5000</v>
      </c>
      <c r="H359" s="35">
        <f t="shared" si="37"/>
        <v>0</v>
      </c>
      <c r="I359" s="35">
        <f t="shared" si="37"/>
        <v>0</v>
      </c>
      <c r="J359" s="35">
        <f t="shared" si="37"/>
        <v>5000</v>
      </c>
    </row>
    <row r="360" spans="1:10" x14ac:dyDescent="0.25">
      <c r="A360" s="26"/>
      <c r="B360" s="111"/>
      <c r="C360" s="50" t="s">
        <v>16</v>
      </c>
      <c r="D360" s="38">
        <v>4210</v>
      </c>
      <c r="E360" s="39" t="s">
        <v>18</v>
      </c>
      <c r="F360" s="40">
        <f>G360+H360</f>
        <v>5000</v>
      </c>
      <c r="G360" s="40">
        <f>G362</f>
        <v>5000</v>
      </c>
      <c r="H360" s="40">
        <f>H362</f>
        <v>0</v>
      </c>
      <c r="I360" s="40">
        <f>I362</f>
        <v>0</v>
      </c>
      <c r="J360" s="40">
        <f>J362</f>
        <v>5000</v>
      </c>
    </row>
    <row r="361" spans="1:10" x14ac:dyDescent="0.25">
      <c r="A361" s="26"/>
      <c r="B361" s="111"/>
      <c r="C361" s="58"/>
      <c r="D361" s="38"/>
      <c r="E361" s="42" t="s">
        <v>19</v>
      </c>
      <c r="F361" s="40"/>
      <c r="G361" s="40"/>
      <c r="H361" s="40"/>
      <c r="I361" s="40"/>
      <c r="J361" s="40"/>
    </row>
    <row r="362" spans="1:10" s="59" customFormat="1" x14ac:dyDescent="0.25">
      <c r="A362" s="26"/>
      <c r="B362" s="112"/>
      <c r="C362" s="77"/>
      <c r="D362" s="78"/>
      <c r="E362" s="48" t="s">
        <v>170</v>
      </c>
      <c r="F362" s="49">
        <f>G362+H362</f>
        <v>5000</v>
      </c>
      <c r="G362" s="49">
        <v>5000</v>
      </c>
      <c r="H362" s="49"/>
      <c r="I362" s="49"/>
      <c r="J362" s="49">
        <f>F362+I362</f>
        <v>5000</v>
      </c>
    </row>
    <row r="363" spans="1:10" s="6" customFormat="1" x14ac:dyDescent="0.25">
      <c r="A363" s="26"/>
      <c r="B363" s="14" t="s">
        <v>21</v>
      </c>
      <c r="C363" s="14"/>
      <c r="D363" s="15"/>
      <c r="E363" s="28" t="s">
        <v>22</v>
      </c>
      <c r="F363" s="29">
        <f>G363+H363</f>
        <v>1500</v>
      </c>
      <c r="G363" s="29">
        <f t="shared" ref="G363:J364" si="38">G364</f>
        <v>1500</v>
      </c>
      <c r="H363" s="29">
        <f t="shared" si="38"/>
        <v>0</v>
      </c>
      <c r="I363" s="29">
        <f t="shared" si="38"/>
        <v>0</v>
      </c>
      <c r="J363" s="29">
        <f t="shared" si="38"/>
        <v>1500</v>
      </c>
    </row>
    <row r="364" spans="1:10" s="57" customFormat="1" x14ac:dyDescent="0.25">
      <c r="A364" s="30"/>
      <c r="B364" s="110"/>
      <c r="C364" s="32" t="s">
        <v>23</v>
      </c>
      <c r="D364" s="33"/>
      <c r="E364" s="54" t="s">
        <v>24</v>
      </c>
      <c r="F364" s="35">
        <f>G364+H364</f>
        <v>1500</v>
      </c>
      <c r="G364" s="35">
        <f t="shared" si="38"/>
        <v>1500</v>
      </c>
      <c r="H364" s="35">
        <f t="shared" si="38"/>
        <v>0</v>
      </c>
      <c r="I364" s="35">
        <f t="shared" si="38"/>
        <v>0</v>
      </c>
      <c r="J364" s="35">
        <f t="shared" si="38"/>
        <v>1500</v>
      </c>
    </row>
    <row r="365" spans="1:10" s="59" customFormat="1" x14ac:dyDescent="0.25">
      <c r="A365" s="26"/>
      <c r="B365" s="111"/>
      <c r="C365" s="50" t="s">
        <v>23</v>
      </c>
      <c r="D365" s="38">
        <v>4210</v>
      </c>
      <c r="E365" s="39" t="s">
        <v>18</v>
      </c>
      <c r="F365" s="40">
        <f>G365+H365</f>
        <v>1500</v>
      </c>
      <c r="G365" s="40">
        <f>G367</f>
        <v>1500</v>
      </c>
      <c r="H365" s="40">
        <f>H367</f>
        <v>0</v>
      </c>
      <c r="I365" s="40">
        <f>I367</f>
        <v>0</v>
      </c>
      <c r="J365" s="40">
        <f>J367</f>
        <v>1500</v>
      </c>
    </row>
    <row r="366" spans="1:10" s="59" customFormat="1" x14ac:dyDescent="0.25">
      <c r="A366" s="26"/>
      <c r="B366" s="111"/>
      <c r="C366" s="58"/>
      <c r="D366" s="38"/>
      <c r="E366" s="42" t="s">
        <v>19</v>
      </c>
      <c r="F366" s="40"/>
      <c r="G366" s="40"/>
      <c r="H366" s="40"/>
      <c r="I366" s="40"/>
      <c r="J366" s="40"/>
    </row>
    <row r="367" spans="1:10" s="59" customFormat="1" x14ac:dyDescent="0.25">
      <c r="A367" s="26"/>
      <c r="B367" s="112"/>
      <c r="C367" s="77"/>
      <c r="D367" s="78"/>
      <c r="E367" s="106" t="s">
        <v>171</v>
      </c>
      <c r="F367" s="49">
        <f>G367+H367</f>
        <v>1500</v>
      </c>
      <c r="G367" s="49">
        <v>1500</v>
      </c>
      <c r="H367" s="49"/>
      <c r="I367" s="49"/>
      <c r="J367" s="49">
        <f>F367+I367</f>
        <v>1500</v>
      </c>
    </row>
    <row r="368" spans="1:10" s="25" customFormat="1" x14ac:dyDescent="0.25">
      <c r="A368" s="26"/>
      <c r="B368" s="14" t="s">
        <v>98</v>
      </c>
      <c r="C368" s="14"/>
      <c r="D368" s="15"/>
      <c r="E368" s="28" t="s">
        <v>72</v>
      </c>
      <c r="F368" s="29">
        <f>G368+H368</f>
        <v>3000</v>
      </c>
      <c r="G368" s="29">
        <f t="shared" ref="G368:J369" si="39">G369</f>
        <v>3000</v>
      </c>
      <c r="H368" s="29">
        <f t="shared" si="39"/>
        <v>0</v>
      </c>
      <c r="I368" s="29">
        <f t="shared" si="39"/>
        <v>0</v>
      </c>
      <c r="J368" s="29">
        <f t="shared" si="39"/>
        <v>3000</v>
      </c>
    </row>
    <row r="369" spans="1:10" s="36" customFormat="1" x14ac:dyDescent="0.25">
      <c r="A369" s="30"/>
      <c r="B369" s="32"/>
      <c r="C369" s="32" t="s">
        <v>73</v>
      </c>
      <c r="D369" s="33"/>
      <c r="E369" s="54" t="s">
        <v>24</v>
      </c>
      <c r="F369" s="35">
        <f>G369+H369</f>
        <v>3000</v>
      </c>
      <c r="G369" s="35">
        <f t="shared" si="39"/>
        <v>3000</v>
      </c>
      <c r="H369" s="35">
        <f t="shared" si="39"/>
        <v>0</v>
      </c>
      <c r="I369" s="35">
        <f t="shared" si="39"/>
        <v>0</v>
      </c>
      <c r="J369" s="35">
        <f t="shared" si="39"/>
        <v>3000</v>
      </c>
    </row>
    <row r="370" spans="1:10" x14ac:dyDescent="0.25">
      <c r="A370" s="55"/>
      <c r="B370" s="58"/>
      <c r="C370" s="37" t="s">
        <v>73</v>
      </c>
      <c r="D370" s="38">
        <v>4300</v>
      </c>
      <c r="E370" s="42" t="s">
        <v>38</v>
      </c>
      <c r="F370" s="40">
        <f>G370+H370</f>
        <v>3000</v>
      </c>
      <c r="G370" s="40">
        <f>G372</f>
        <v>3000</v>
      </c>
      <c r="H370" s="40">
        <f>H372</f>
        <v>0</v>
      </c>
      <c r="I370" s="40">
        <f>I372</f>
        <v>0</v>
      </c>
      <c r="J370" s="40">
        <f>J372</f>
        <v>3000</v>
      </c>
    </row>
    <row r="371" spans="1:10" x14ac:dyDescent="0.25">
      <c r="A371" s="26"/>
      <c r="B371" s="58"/>
      <c r="C371" s="58"/>
      <c r="D371" s="38"/>
      <c r="E371" s="42" t="s">
        <v>19</v>
      </c>
      <c r="F371" s="40"/>
      <c r="G371" s="40"/>
      <c r="H371" s="113"/>
      <c r="I371" s="113"/>
      <c r="J371" s="113"/>
    </row>
    <row r="372" spans="1:10" x14ac:dyDescent="0.25">
      <c r="A372" s="26"/>
      <c r="B372" s="77"/>
      <c r="C372" s="77"/>
      <c r="D372" s="78"/>
      <c r="E372" s="48" t="s">
        <v>172</v>
      </c>
      <c r="F372" s="49">
        <f>G372+H372</f>
        <v>3000</v>
      </c>
      <c r="G372" s="49">
        <v>3000</v>
      </c>
      <c r="H372" s="99"/>
      <c r="I372" s="113"/>
      <c r="J372" s="113">
        <f>F372+I372</f>
        <v>3000</v>
      </c>
    </row>
    <row r="373" spans="1:10" s="25" customFormat="1" x14ac:dyDescent="0.25">
      <c r="A373" s="26"/>
      <c r="B373" s="14" t="s">
        <v>35</v>
      </c>
      <c r="C373" s="14"/>
      <c r="D373" s="15"/>
      <c r="E373" s="28" t="s">
        <v>36</v>
      </c>
      <c r="F373" s="29">
        <f>G373+H373</f>
        <v>2218.0500000000002</v>
      </c>
      <c r="G373" s="29">
        <f>G374+G378</f>
        <v>2218.0500000000002</v>
      </c>
      <c r="H373" s="29">
        <f>H374+H378</f>
        <v>0</v>
      </c>
      <c r="I373" s="29">
        <f t="shared" ref="G373:J374" si="40">I374</f>
        <v>0</v>
      </c>
      <c r="J373" s="29">
        <f>J374+J378</f>
        <v>2218.0500000000002</v>
      </c>
    </row>
    <row r="374" spans="1:10" s="36" customFormat="1" x14ac:dyDescent="0.25">
      <c r="A374" s="30"/>
      <c r="B374" s="32"/>
      <c r="C374" s="32" t="s">
        <v>78</v>
      </c>
      <c r="D374" s="33"/>
      <c r="E374" s="34" t="s">
        <v>79</v>
      </c>
      <c r="F374" s="35">
        <f>G374+H374</f>
        <v>500</v>
      </c>
      <c r="G374" s="35">
        <f t="shared" si="40"/>
        <v>500</v>
      </c>
      <c r="H374" s="35">
        <f t="shared" si="40"/>
        <v>0</v>
      </c>
      <c r="I374" s="35">
        <f t="shared" si="40"/>
        <v>0</v>
      </c>
      <c r="J374" s="35">
        <f t="shared" si="40"/>
        <v>500</v>
      </c>
    </row>
    <row r="375" spans="1:10" x14ac:dyDescent="0.25">
      <c r="A375" s="26"/>
      <c r="B375" s="58"/>
      <c r="C375" s="50" t="s">
        <v>78</v>
      </c>
      <c r="D375" s="38">
        <v>4210</v>
      </c>
      <c r="E375" s="42" t="s">
        <v>33</v>
      </c>
      <c r="F375" s="40">
        <f>G375+H375</f>
        <v>500</v>
      </c>
      <c r="G375" s="40">
        <f>G377</f>
        <v>500</v>
      </c>
      <c r="H375" s="40">
        <f>H377</f>
        <v>0</v>
      </c>
      <c r="I375" s="40">
        <f>I377</f>
        <v>0</v>
      </c>
      <c r="J375" s="40">
        <f>J377</f>
        <v>500</v>
      </c>
    </row>
    <row r="376" spans="1:10" x14ac:dyDescent="0.25">
      <c r="A376" s="26"/>
      <c r="B376" s="58"/>
      <c r="C376" s="58"/>
      <c r="D376" s="38"/>
      <c r="E376" s="42" t="s">
        <v>19</v>
      </c>
      <c r="F376" s="40"/>
      <c r="G376" s="40"/>
      <c r="H376" s="113"/>
      <c r="I376" s="113"/>
      <c r="J376" s="113"/>
    </row>
    <row r="377" spans="1:10" s="59" customFormat="1" x14ac:dyDescent="0.25">
      <c r="A377" s="26"/>
      <c r="B377" s="58"/>
      <c r="C377" s="58"/>
      <c r="D377" s="38"/>
      <c r="E377" s="42" t="s">
        <v>173</v>
      </c>
      <c r="F377" s="40">
        <f>G377+H377</f>
        <v>500</v>
      </c>
      <c r="G377" s="40">
        <v>500</v>
      </c>
      <c r="H377" s="40"/>
      <c r="I377" s="40"/>
      <c r="J377" s="40">
        <f>F377+I377</f>
        <v>500</v>
      </c>
    </row>
    <row r="378" spans="1:10" s="57" customFormat="1" x14ac:dyDescent="0.25">
      <c r="A378" s="30"/>
      <c r="B378" s="32"/>
      <c r="C378" s="32" t="s">
        <v>37</v>
      </c>
      <c r="D378" s="33"/>
      <c r="E378" s="54" t="s">
        <v>24</v>
      </c>
      <c r="F378" s="35">
        <f>G378+H378</f>
        <v>1718.05</v>
      </c>
      <c r="G378" s="35">
        <f>G379</f>
        <v>1718.05</v>
      </c>
      <c r="H378" s="35">
        <f>H379</f>
        <v>0</v>
      </c>
      <c r="I378" s="35">
        <f>I379</f>
        <v>0</v>
      </c>
      <c r="J378" s="35">
        <f>J379</f>
        <v>1718.05</v>
      </c>
    </row>
    <row r="379" spans="1:10" s="59" customFormat="1" x14ac:dyDescent="0.25">
      <c r="A379" s="55"/>
      <c r="B379" s="58"/>
      <c r="C379" s="50" t="s">
        <v>37</v>
      </c>
      <c r="D379" s="38">
        <v>4300</v>
      </c>
      <c r="E379" s="42" t="s">
        <v>38</v>
      </c>
      <c r="F379" s="40">
        <f>G379+H379</f>
        <v>1718.05</v>
      </c>
      <c r="G379" s="40">
        <f>G381</f>
        <v>1718.05</v>
      </c>
      <c r="H379" s="40">
        <f>H381</f>
        <v>0</v>
      </c>
      <c r="I379" s="40">
        <f>I381</f>
        <v>0</v>
      </c>
      <c r="J379" s="40">
        <f>J381</f>
        <v>1718.05</v>
      </c>
    </row>
    <row r="380" spans="1:10" s="59" customFormat="1" x14ac:dyDescent="0.25">
      <c r="A380" s="26"/>
      <c r="B380" s="58"/>
      <c r="C380" s="58"/>
      <c r="D380" s="38"/>
      <c r="E380" s="42" t="s">
        <v>174</v>
      </c>
      <c r="F380" s="40"/>
      <c r="G380" s="40"/>
      <c r="H380" s="113"/>
      <c r="I380" s="113"/>
      <c r="J380" s="113"/>
    </row>
    <row r="381" spans="1:10" s="59" customFormat="1" x14ac:dyDescent="0.25">
      <c r="A381" s="26"/>
      <c r="B381" s="77"/>
      <c r="C381" s="77"/>
      <c r="D381" s="78"/>
      <c r="E381" s="48" t="s">
        <v>175</v>
      </c>
      <c r="F381" s="49">
        <f>G381+H381</f>
        <v>1718.05</v>
      </c>
      <c r="G381" s="49">
        <v>1718.05</v>
      </c>
      <c r="H381" s="99"/>
      <c r="I381" s="99"/>
      <c r="J381" s="99">
        <f>F381+I381</f>
        <v>1718.05</v>
      </c>
    </row>
    <row r="382" spans="1:10" x14ac:dyDescent="0.25">
      <c r="A382" s="30"/>
      <c r="B382" s="14">
        <v>921</v>
      </c>
      <c r="C382" s="14"/>
      <c r="D382" s="15"/>
      <c r="E382" s="104" t="s">
        <v>41</v>
      </c>
      <c r="F382" s="29">
        <f>G382+H382</f>
        <v>35000</v>
      </c>
      <c r="G382" s="29">
        <f t="shared" ref="G382:J383" si="41">G383</f>
        <v>35000</v>
      </c>
      <c r="H382" s="29">
        <f t="shared" si="41"/>
        <v>0</v>
      </c>
      <c r="I382" s="29">
        <f t="shared" si="41"/>
        <v>0</v>
      </c>
      <c r="J382" s="29">
        <f t="shared" si="41"/>
        <v>35000</v>
      </c>
    </row>
    <row r="383" spans="1:10" x14ac:dyDescent="0.25">
      <c r="A383" s="30"/>
      <c r="B383" s="32"/>
      <c r="C383" s="32">
        <v>92195</v>
      </c>
      <c r="D383" s="33"/>
      <c r="E383" s="114" t="s">
        <v>24</v>
      </c>
      <c r="F383" s="35">
        <f>G383+H383</f>
        <v>35000</v>
      </c>
      <c r="G383" s="35">
        <f t="shared" si="41"/>
        <v>35000</v>
      </c>
      <c r="H383" s="35">
        <f t="shared" si="41"/>
        <v>0</v>
      </c>
      <c r="I383" s="35">
        <f t="shared" si="41"/>
        <v>0</v>
      </c>
      <c r="J383" s="35">
        <f t="shared" si="41"/>
        <v>35000</v>
      </c>
    </row>
    <row r="384" spans="1:10" x14ac:dyDescent="0.25">
      <c r="A384" s="55"/>
      <c r="B384" s="58"/>
      <c r="C384" s="50">
        <v>92195</v>
      </c>
      <c r="D384" s="38">
        <v>4300</v>
      </c>
      <c r="E384" s="73" t="s">
        <v>62</v>
      </c>
      <c r="F384" s="40">
        <f>G384+H384</f>
        <v>35000</v>
      </c>
      <c r="G384" s="40">
        <f>SUM(G386:G388)</f>
        <v>35000</v>
      </c>
      <c r="H384" s="40">
        <f>SUM(H386:H388)</f>
        <v>0</v>
      </c>
      <c r="I384" s="40">
        <f>SUM(I387:I388)</f>
        <v>0</v>
      </c>
      <c r="J384" s="40">
        <f>SUM(J386:J388)</f>
        <v>35000</v>
      </c>
    </row>
    <row r="385" spans="1:10" x14ac:dyDescent="0.25">
      <c r="A385" s="30"/>
      <c r="B385" s="58"/>
      <c r="C385" s="58"/>
      <c r="D385" s="38"/>
      <c r="E385" s="73" t="s">
        <v>19</v>
      </c>
      <c r="F385" s="40"/>
      <c r="G385" s="40"/>
      <c r="H385" s="40"/>
      <c r="I385" s="40"/>
      <c r="J385" s="40"/>
    </row>
    <row r="386" spans="1:10" x14ac:dyDescent="0.25">
      <c r="A386" s="30"/>
      <c r="B386" s="58"/>
      <c r="C386" s="58"/>
      <c r="D386" s="38"/>
      <c r="E386" s="73" t="s">
        <v>176</v>
      </c>
      <c r="F386" s="40">
        <f>G386+H386</f>
        <v>1000</v>
      </c>
      <c r="G386" s="40">
        <v>1000</v>
      </c>
      <c r="H386" s="40"/>
      <c r="I386" s="40"/>
      <c r="J386" s="40">
        <f>F386+I386</f>
        <v>1000</v>
      </c>
    </row>
    <row r="387" spans="1:10" x14ac:dyDescent="0.25">
      <c r="A387" s="30"/>
      <c r="B387" s="58"/>
      <c r="C387" s="58"/>
      <c r="D387" s="38"/>
      <c r="E387" s="73" t="s">
        <v>137</v>
      </c>
      <c r="F387" s="40">
        <f>G387+H387</f>
        <v>9000</v>
      </c>
      <c r="G387" s="40">
        <v>9000</v>
      </c>
      <c r="H387" s="40"/>
      <c r="I387" s="40"/>
      <c r="J387" s="40">
        <f>F387+I387</f>
        <v>9000</v>
      </c>
    </row>
    <row r="388" spans="1:10" x14ac:dyDescent="0.25">
      <c r="A388" s="30"/>
      <c r="B388" s="58"/>
      <c r="C388" s="58"/>
      <c r="D388" s="38"/>
      <c r="E388" s="42" t="s">
        <v>177</v>
      </c>
      <c r="F388" s="40">
        <f>G388+H388</f>
        <v>25000</v>
      </c>
      <c r="G388" s="40">
        <v>25000</v>
      </c>
      <c r="H388" s="113"/>
      <c r="I388" s="113"/>
      <c r="J388" s="40">
        <f>F388+I388</f>
        <v>25000</v>
      </c>
    </row>
    <row r="389" spans="1:10" x14ac:dyDescent="0.25">
      <c r="A389" s="23">
        <v>10</v>
      </c>
      <c r="B389" s="168" t="s">
        <v>178</v>
      </c>
      <c r="C389" s="168"/>
      <c r="D389" s="168"/>
      <c r="E389" s="168"/>
      <c r="F389" s="66">
        <f>G389+H389</f>
        <v>38006</v>
      </c>
      <c r="G389" s="66">
        <f>G395+G405+G418+G400+G390</f>
        <v>28006</v>
      </c>
      <c r="H389" s="66">
        <f>H395+H405+H418+H400+H390</f>
        <v>10000</v>
      </c>
      <c r="I389" s="66">
        <f>I395+I405+I418+I400+I390</f>
        <v>0</v>
      </c>
      <c r="J389" s="66">
        <f>J395+J405+J418+J400+J390</f>
        <v>38006</v>
      </c>
    </row>
    <row r="390" spans="1:10" x14ac:dyDescent="0.25">
      <c r="A390" s="26"/>
      <c r="B390" s="16">
        <v>750</v>
      </c>
      <c r="C390" s="16"/>
      <c r="D390" s="115"/>
      <c r="E390" s="104" t="s">
        <v>92</v>
      </c>
      <c r="F390" s="29">
        <f>G390+H390</f>
        <v>10000</v>
      </c>
      <c r="G390" s="29">
        <f t="shared" ref="G390:J391" si="42">G391</f>
        <v>0</v>
      </c>
      <c r="H390" s="29">
        <f t="shared" si="42"/>
        <v>10000</v>
      </c>
      <c r="I390" s="29">
        <f t="shared" si="42"/>
        <v>0</v>
      </c>
      <c r="J390" s="29">
        <f t="shared" si="42"/>
        <v>10000</v>
      </c>
    </row>
    <row r="391" spans="1:10" s="36" customFormat="1" x14ac:dyDescent="0.25">
      <c r="A391" s="68"/>
      <c r="B391" s="116"/>
      <c r="C391" s="116">
        <v>75095</v>
      </c>
      <c r="D391" s="117"/>
      <c r="E391" s="114" t="s">
        <v>24</v>
      </c>
      <c r="F391" s="35">
        <f>H391+G391</f>
        <v>10000</v>
      </c>
      <c r="G391" s="35">
        <f t="shared" si="42"/>
        <v>0</v>
      </c>
      <c r="H391" s="35">
        <f t="shared" si="42"/>
        <v>10000</v>
      </c>
      <c r="I391" s="35">
        <f t="shared" si="42"/>
        <v>0</v>
      </c>
      <c r="J391" s="35">
        <f t="shared" si="42"/>
        <v>10000</v>
      </c>
    </row>
    <row r="392" spans="1:10" x14ac:dyDescent="0.25">
      <c r="A392" s="55"/>
      <c r="B392" s="118"/>
      <c r="C392" s="119">
        <v>75095</v>
      </c>
      <c r="D392" s="120">
        <v>6060</v>
      </c>
      <c r="E392" s="71" t="s">
        <v>55</v>
      </c>
      <c r="F392" s="40">
        <f>G392+H392</f>
        <v>10000</v>
      </c>
      <c r="G392" s="40">
        <f>G394</f>
        <v>0</v>
      </c>
      <c r="H392" s="40">
        <f>H394</f>
        <v>10000</v>
      </c>
      <c r="I392" s="40">
        <f>I394</f>
        <v>0</v>
      </c>
      <c r="J392" s="40">
        <f>J394</f>
        <v>10000</v>
      </c>
    </row>
    <row r="393" spans="1:10" x14ac:dyDescent="0.25">
      <c r="A393" s="55"/>
      <c r="B393" s="118"/>
      <c r="C393" s="118"/>
      <c r="D393" s="120"/>
      <c r="E393" s="73" t="s">
        <v>19</v>
      </c>
      <c r="F393" s="40"/>
      <c r="G393" s="40"/>
      <c r="H393" s="40"/>
      <c r="I393" s="40"/>
      <c r="J393" s="40"/>
    </row>
    <row r="394" spans="1:10" s="59" customFormat="1" x14ac:dyDescent="0.25">
      <c r="A394" s="55"/>
      <c r="B394" s="118"/>
      <c r="C394" s="118"/>
      <c r="D394" s="120"/>
      <c r="E394" s="73" t="s">
        <v>179</v>
      </c>
      <c r="F394" s="40">
        <f>G394+H394</f>
        <v>10000</v>
      </c>
      <c r="G394" s="40">
        <v>0</v>
      </c>
      <c r="H394" s="40">
        <v>10000</v>
      </c>
      <c r="I394" s="49">
        <v>0</v>
      </c>
      <c r="J394" s="49">
        <f>F394+I394</f>
        <v>10000</v>
      </c>
    </row>
    <row r="395" spans="1:10" x14ac:dyDescent="0.25">
      <c r="A395" s="26"/>
      <c r="B395" s="121">
        <v>754</v>
      </c>
      <c r="C395" s="16"/>
      <c r="D395" s="115"/>
      <c r="E395" s="28" t="s">
        <v>15</v>
      </c>
      <c r="F395" s="63">
        <f>G395+H395</f>
        <v>2500</v>
      </c>
      <c r="G395" s="63">
        <f t="shared" ref="G395:J396" si="43">G396</f>
        <v>2500</v>
      </c>
      <c r="H395" s="63">
        <f t="shared" si="43"/>
        <v>0</v>
      </c>
      <c r="I395" s="63">
        <f t="shared" si="43"/>
        <v>0</v>
      </c>
      <c r="J395" s="63">
        <f t="shared" si="43"/>
        <v>2500</v>
      </c>
    </row>
    <row r="396" spans="1:10" x14ac:dyDescent="0.25">
      <c r="A396" s="26"/>
      <c r="B396" s="122"/>
      <c r="C396" s="116">
        <v>75412</v>
      </c>
      <c r="D396" s="117"/>
      <c r="E396" s="34" t="s">
        <v>17</v>
      </c>
      <c r="F396" s="64">
        <f>G396+H396</f>
        <v>2500</v>
      </c>
      <c r="G396" s="64">
        <f t="shared" si="43"/>
        <v>2500</v>
      </c>
      <c r="H396" s="64">
        <f t="shared" si="43"/>
        <v>0</v>
      </c>
      <c r="I396" s="64">
        <f t="shared" si="43"/>
        <v>0</v>
      </c>
      <c r="J396" s="64">
        <f t="shared" si="43"/>
        <v>2500</v>
      </c>
    </row>
    <row r="397" spans="1:10" x14ac:dyDescent="0.25">
      <c r="A397" s="26"/>
      <c r="B397" s="123"/>
      <c r="C397" s="124">
        <v>75412</v>
      </c>
      <c r="D397" s="120">
        <v>4210</v>
      </c>
      <c r="E397" s="42" t="s">
        <v>33</v>
      </c>
      <c r="F397" s="65">
        <f>G397+H397</f>
        <v>2500</v>
      </c>
      <c r="G397" s="65">
        <f>G399</f>
        <v>2500</v>
      </c>
      <c r="H397" s="65">
        <f>H399</f>
        <v>0</v>
      </c>
      <c r="I397" s="65">
        <f>I399</f>
        <v>0</v>
      </c>
      <c r="J397" s="65">
        <f>J399</f>
        <v>2500</v>
      </c>
    </row>
    <row r="398" spans="1:10" x14ac:dyDescent="0.25">
      <c r="A398" s="26"/>
      <c r="B398" s="123"/>
      <c r="C398" s="123"/>
      <c r="D398" s="125"/>
      <c r="E398" s="42" t="s">
        <v>19</v>
      </c>
      <c r="F398" s="65"/>
      <c r="G398" s="65"/>
      <c r="H398" s="65"/>
      <c r="I398" s="65"/>
      <c r="J398" s="65"/>
    </row>
    <row r="399" spans="1:10" ht="39.75" customHeight="1" x14ac:dyDescent="0.25">
      <c r="A399" s="26"/>
      <c r="B399" s="123"/>
      <c r="C399" s="123"/>
      <c r="D399" s="125"/>
      <c r="E399" s="42" t="s">
        <v>180</v>
      </c>
      <c r="F399" s="65">
        <f>G399+H399</f>
        <v>2500</v>
      </c>
      <c r="G399" s="65">
        <v>2500</v>
      </c>
      <c r="H399" s="65"/>
      <c r="I399" s="65"/>
      <c r="J399" s="65">
        <f>F399+I399</f>
        <v>2500</v>
      </c>
    </row>
    <row r="400" spans="1:10" s="25" customFormat="1" ht="15" customHeight="1" x14ac:dyDescent="0.25">
      <c r="A400" s="26"/>
      <c r="B400" s="16">
        <v>801</v>
      </c>
      <c r="C400" s="16"/>
      <c r="D400" s="115"/>
      <c r="E400" s="28" t="s">
        <v>181</v>
      </c>
      <c r="F400" s="63">
        <f>F401</f>
        <v>4000</v>
      </c>
      <c r="G400" s="63">
        <f>G401</f>
        <v>4000</v>
      </c>
      <c r="H400" s="63">
        <f>H401</f>
        <v>0</v>
      </c>
      <c r="I400" s="63">
        <f>I401</f>
        <v>0</v>
      </c>
      <c r="J400" s="63">
        <f>J401</f>
        <v>4000</v>
      </c>
    </row>
    <row r="401" spans="1:10" s="36" customFormat="1" ht="15" customHeight="1" x14ac:dyDescent="0.25">
      <c r="A401" s="68"/>
      <c r="B401" s="116"/>
      <c r="C401" s="116">
        <v>80195</v>
      </c>
      <c r="D401" s="117"/>
      <c r="E401" s="54" t="s">
        <v>24</v>
      </c>
      <c r="F401" s="64">
        <f>G401+H401</f>
        <v>4000</v>
      </c>
      <c r="G401" s="64">
        <f>G402</f>
        <v>4000</v>
      </c>
      <c r="H401" s="64">
        <f>H402</f>
        <v>0</v>
      </c>
      <c r="I401" s="64">
        <f>I402</f>
        <v>0</v>
      </c>
      <c r="J401" s="64">
        <f>J402</f>
        <v>4000</v>
      </c>
    </row>
    <row r="402" spans="1:10" ht="15" customHeight="1" x14ac:dyDescent="0.25">
      <c r="A402" s="55"/>
      <c r="B402" s="118"/>
      <c r="C402" s="124">
        <v>80195</v>
      </c>
      <c r="D402" s="120">
        <v>4210</v>
      </c>
      <c r="E402" s="42" t="s">
        <v>33</v>
      </c>
      <c r="F402" s="65">
        <f>G402+H402</f>
        <v>4000</v>
      </c>
      <c r="G402" s="65">
        <f>SUM(G404:G404)</f>
        <v>4000</v>
      </c>
      <c r="H402" s="65">
        <f>H404</f>
        <v>0</v>
      </c>
      <c r="I402" s="65">
        <f>I404</f>
        <v>0</v>
      </c>
      <c r="J402" s="65">
        <f>J404</f>
        <v>4000</v>
      </c>
    </row>
    <row r="403" spans="1:10" ht="15" customHeight="1" x14ac:dyDescent="0.25">
      <c r="A403" s="26"/>
      <c r="B403" s="123"/>
      <c r="C403" s="123"/>
      <c r="D403" s="125"/>
      <c r="E403" s="42" t="s">
        <v>19</v>
      </c>
      <c r="F403" s="65"/>
      <c r="G403" s="65"/>
      <c r="H403" s="65"/>
      <c r="I403" s="65"/>
      <c r="J403" s="65"/>
    </row>
    <row r="404" spans="1:10" ht="32.25" customHeight="1" x14ac:dyDescent="0.25">
      <c r="A404" s="26"/>
      <c r="B404" s="123"/>
      <c r="C404" s="123"/>
      <c r="D404" s="125"/>
      <c r="E404" s="42" t="s">
        <v>182</v>
      </c>
      <c r="F404" s="65">
        <f>G404+H404</f>
        <v>4000</v>
      </c>
      <c r="G404" s="65">
        <v>4000</v>
      </c>
      <c r="H404" s="65"/>
      <c r="I404" s="65"/>
      <c r="J404" s="65">
        <f>F404+I404</f>
        <v>4000</v>
      </c>
    </row>
    <row r="405" spans="1:10" x14ac:dyDescent="0.25">
      <c r="A405" s="26"/>
      <c r="B405" s="14">
        <v>900</v>
      </c>
      <c r="C405" s="14"/>
      <c r="D405" s="15"/>
      <c r="E405" s="28" t="s">
        <v>36</v>
      </c>
      <c r="F405" s="29">
        <f>G405+H405</f>
        <v>8306</v>
      </c>
      <c r="G405" s="29">
        <f>G406+G410</f>
        <v>8306</v>
      </c>
      <c r="H405" s="29">
        <f>H406+H410</f>
        <v>0</v>
      </c>
      <c r="I405" s="29">
        <f>I406+I410</f>
        <v>0</v>
      </c>
      <c r="J405" s="29">
        <f>J406+J410</f>
        <v>8306</v>
      </c>
    </row>
    <row r="406" spans="1:10" x14ac:dyDescent="0.25">
      <c r="A406" s="26"/>
      <c r="B406" s="32"/>
      <c r="C406" s="32" t="s">
        <v>75</v>
      </c>
      <c r="D406" s="33"/>
      <c r="E406" s="34" t="s">
        <v>76</v>
      </c>
      <c r="F406" s="35">
        <f>G406+H406</f>
        <v>1800</v>
      </c>
      <c r="G406" s="35">
        <f>G407</f>
        <v>1800</v>
      </c>
      <c r="H406" s="35">
        <f>H407</f>
        <v>0</v>
      </c>
      <c r="I406" s="35">
        <f>I407</f>
        <v>0</v>
      </c>
      <c r="J406" s="35">
        <f>J407</f>
        <v>1800</v>
      </c>
    </row>
    <row r="407" spans="1:10" x14ac:dyDescent="0.25">
      <c r="A407" s="55"/>
      <c r="B407" s="58"/>
      <c r="C407" s="50" t="s">
        <v>75</v>
      </c>
      <c r="D407" s="38">
        <v>4300</v>
      </c>
      <c r="E407" s="73" t="s">
        <v>62</v>
      </c>
      <c r="F407" s="40">
        <f>G407+H407</f>
        <v>1800</v>
      </c>
      <c r="G407" s="40">
        <f>G409</f>
        <v>1800</v>
      </c>
      <c r="H407" s="40">
        <f>H409</f>
        <v>0</v>
      </c>
      <c r="I407" s="40">
        <f>I409</f>
        <v>0</v>
      </c>
      <c r="J407" s="40">
        <f>J409</f>
        <v>1800</v>
      </c>
    </row>
    <row r="408" spans="1:10" x14ac:dyDescent="0.25">
      <c r="A408" s="26"/>
      <c r="B408" s="58"/>
      <c r="C408" s="31"/>
      <c r="D408" s="38"/>
      <c r="E408" s="73" t="s">
        <v>19</v>
      </c>
      <c r="F408" s="40"/>
      <c r="G408" s="40"/>
      <c r="H408" s="40"/>
      <c r="I408" s="40"/>
      <c r="J408" s="40"/>
    </row>
    <row r="409" spans="1:10" ht="30" x14ac:dyDescent="0.25">
      <c r="A409" s="26"/>
      <c r="B409" s="58"/>
      <c r="C409" s="58"/>
      <c r="D409" s="38"/>
      <c r="E409" s="76" t="s">
        <v>183</v>
      </c>
      <c r="F409" s="40">
        <f>G409+H409</f>
        <v>1800</v>
      </c>
      <c r="G409" s="40">
        <v>1800</v>
      </c>
      <c r="H409" s="40"/>
      <c r="I409" s="40"/>
      <c r="J409" s="40">
        <f>F409+I409</f>
        <v>1800</v>
      </c>
    </row>
    <row r="410" spans="1:10" x14ac:dyDescent="0.25">
      <c r="A410" s="26"/>
      <c r="B410" s="32"/>
      <c r="C410" s="32" t="s">
        <v>78</v>
      </c>
      <c r="D410" s="33"/>
      <c r="E410" s="34" t="s">
        <v>79</v>
      </c>
      <c r="F410" s="35">
        <f>G410+H410</f>
        <v>6506</v>
      </c>
      <c r="G410" s="35">
        <f>G411+G415</f>
        <v>6506</v>
      </c>
      <c r="H410" s="35">
        <f>H411+H415</f>
        <v>0</v>
      </c>
      <c r="I410" s="35">
        <f>I411+I415</f>
        <v>0</v>
      </c>
      <c r="J410" s="35">
        <f>J411+J415</f>
        <v>6506</v>
      </c>
    </row>
    <row r="411" spans="1:10" x14ac:dyDescent="0.25">
      <c r="A411" s="26"/>
      <c r="B411" s="58"/>
      <c r="C411" s="37" t="s">
        <v>78</v>
      </c>
      <c r="D411" s="38">
        <v>4210</v>
      </c>
      <c r="E411" s="42" t="s">
        <v>33</v>
      </c>
      <c r="F411" s="40">
        <f>G411+H411</f>
        <v>2506</v>
      </c>
      <c r="G411" s="40">
        <f>SUM(G413:G414)</f>
        <v>2506</v>
      </c>
      <c r="H411" s="40">
        <f>SUM(H413:H414)</f>
        <v>0</v>
      </c>
      <c r="I411" s="40">
        <f>SUM(I413:I414)</f>
        <v>0</v>
      </c>
      <c r="J411" s="40">
        <f>SUM(J413:J414)</f>
        <v>2506</v>
      </c>
    </row>
    <row r="412" spans="1:10" x14ac:dyDescent="0.25">
      <c r="A412" s="26"/>
      <c r="B412" s="58"/>
      <c r="C412" s="32"/>
      <c r="D412" s="33"/>
      <c r="E412" s="42" t="s">
        <v>19</v>
      </c>
      <c r="F412" s="35"/>
      <c r="G412" s="35"/>
      <c r="H412" s="35"/>
      <c r="I412" s="35"/>
      <c r="J412" s="35"/>
    </row>
    <row r="413" spans="1:10" ht="50.25" customHeight="1" x14ac:dyDescent="0.25">
      <c r="A413" s="26"/>
      <c r="B413" s="58"/>
      <c r="C413" s="32"/>
      <c r="D413" s="33"/>
      <c r="E413" s="76" t="s">
        <v>184</v>
      </c>
      <c r="F413" s="40">
        <f>G413+H413</f>
        <v>2006</v>
      </c>
      <c r="G413" s="40">
        <v>2006</v>
      </c>
      <c r="H413" s="35"/>
      <c r="I413" s="35"/>
      <c r="J413" s="40">
        <f>F413+I413</f>
        <v>2006</v>
      </c>
    </row>
    <row r="414" spans="1:10" x14ac:dyDescent="0.25">
      <c r="A414" s="26"/>
      <c r="B414" s="58"/>
      <c r="C414" s="32"/>
      <c r="D414" s="33"/>
      <c r="E414" s="42" t="s">
        <v>185</v>
      </c>
      <c r="F414" s="40">
        <f>G414+H414</f>
        <v>500</v>
      </c>
      <c r="G414" s="40">
        <v>500</v>
      </c>
      <c r="H414" s="40"/>
      <c r="I414" s="40"/>
      <c r="J414" s="40">
        <f>F414+I414</f>
        <v>500</v>
      </c>
    </row>
    <row r="415" spans="1:10" x14ac:dyDescent="0.25">
      <c r="A415" s="55"/>
      <c r="B415" s="58"/>
      <c r="C415" s="37" t="s">
        <v>78</v>
      </c>
      <c r="D415" s="38">
        <v>4300</v>
      </c>
      <c r="E415" s="39" t="s">
        <v>38</v>
      </c>
      <c r="F415" s="40">
        <f>G415+H415</f>
        <v>4000</v>
      </c>
      <c r="G415" s="40">
        <f>G417</f>
        <v>4000</v>
      </c>
      <c r="H415" s="40">
        <f xml:space="preserve"> SUM(H417)</f>
        <v>0</v>
      </c>
      <c r="I415" s="40">
        <f xml:space="preserve"> SUM(I417)</f>
        <v>0</v>
      </c>
      <c r="J415" s="40">
        <f xml:space="preserve"> SUM(J417)</f>
        <v>4000</v>
      </c>
    </row>
    <row r="416" spans="1:10" x14ac:dyDescent="0.25">
      <c r="A416" s="26"/>
      <c r="B416" s="58"/>
      <c r="C416" s="32"/>
      <c r="D416" s="33"/>
      <c r="E416" s="42" t="s">
        <v>19</v>
      </c>
      <c r="F416" s="35"/>
      <c r="G416" s="35"/>
      <c r="H416" s="35"/>
      <c r="I416" s="35"/>
      <c r="J416" s="35"/>
    </row>
    <row r="417" spans="1:10" ht="21" customHeight="1" x14ac:dyDescent="0.25">
      <c r="A417" s="26"/>
      <c r="B417" s="58"/>
      <c r="C417" s="32"/>
      <c r="D417" s="38"/>
      <c r="E417" s="76" t="s">
        <v>186</v>
      </c>
      <c r="F417" s="40">
        <f>G417+H417</f>
        <v>4000</v>
      </c>
      <c r="G417" s="40">
        <v>4000</v>
      </c>
      <c r="H417" s="35"/>
      <c r="I417" s="126"/>
      <c r="J417" s="49">
        <f>F417+I417</f>
        <v>4000</v>
      </c>
    </row>
    <row r="418" spans="1:10" x14ac:dyDescent="0.25">
      <c r="A418" s="26"/>
      <c r="B418" s="14">
        <v>921</v>
      </c>
      <c r="C418" s="14"/>
      <c r="D418" s="15"/>
      <c r="E418" s="104" t="s">
        <v>41</v>
      </c>
      <c r="F418" s="29">
        <f>G418+H418</f>
        <v>13200</v>
      </c>
      <c r="G418" s="29">
        <f>G419</f>
        <v>13200</v>
      </c>
      <c r="H418" s="29">
        <f>H419</f>
        <v>0</v>
      </c>
      <c r="I418" s="29">
        <f>I419</f>
        <v>0</v>
      </c>
      <c r="J418" s="29">
        <f>J419</f>
        <v>13200</v>
      </c>
    </row>
    <row r="419" spans="1:10" x14ac:dyDescent="0.25">
      <c r="A419" s="26"/>
      <c r="B419" s="32"/>
      <c r="C419" s="32">
        <v>92195</v>
      </c>
      <c r="D419" s="33"/>
      <c r="E419" s="114" t="s">
        <v>24</v>
      </c>
      <c r="F419" s="35">
        <f>G419+H419</f>
        <v>13200</v>
      </c>
      <c r="G419" s="35">
        <f>G427+G420+G424</f>
        <v>13200</v>
      </c>
      <c r="H419" s="35">
        <f>H427+H420+H424</f>
        <v>0</v>
      </c>
      <c r="I419" s="35">
        <f>I427+I420</f>
        <v>0</v>
      </c>
      <c r="J419" s="35">
        <f>J427+J420+J424</f>
        <v>13200</v>
      </c>
    </row>
    <row r="420" spans="1:10" x14ac:dyDescent="0.25">
      <c r="A420" s="26"/>
      <c r="B420" s="58"/>
      <c r="C420" s="50" t="s">
        <v>42</v>
      </c>
      <c r="D420" s="38">
        <v>4210</v>
      </c>
      <c r="E420" s="73" t="s">
        <v>18</v>
      </c>
      <c r="F420" s="40">
        <f>G420+H420</f>
        <v>1700</v>
      </c>
      <c r="G420" s="40">
        <f>G423+G422</f>
        <v>1700</v>
      </c>
      <c r="H420" s="40">
        <f>H423+H422</f>
        <v>0</v>
      </c>
      <c r="I420" s="40">
        <f>I423+I422</f>
        <v>0</v>
      </c>
      <c r="J420" s="40">
        <f>J422+J423</f>
        <v>1700</v>
      </c>
    </row>
    <row r="421" spans="1:10" x14ac:dyDescent="0.25">
      <c r="A421" s="26"/>
      <c r="B421" s="58"/>
      <c r="C421" s="58"/>
      <c r="D421" s="38"/>
      <c r="E421" s="73" t="s">
        <v>19</v>
      </c>
      <c r="F421" s="40"/>
      <c r="G421" s="40"/>
      <c r="H421" s="40"/>
      <c r="I421" s="40"/>
      <c r="J421" s="40"/>
    </row>
    <row r="422" spans="1:10" x14ac:dyDescent="0.25">
      <c r="A422" s="26"/>
      <c r="B422" s="58"/>
      <c r="C422" s="58"/>
      <c r="D422" s="38"/>
      <c r="E422" s="73" t="s">
        <v>187</v>
      </c>
      <c r="F422" s="40">
        <f>G422+H422</f>
        <v>700</v>
      </c>
      <c r="G422" s="40">
        <v>700</v>
      </c>
      <c r="H422" s="40"/>
      <c r="I422" s="40"/>
      <c r="J422" s="40">
        <f>F422+I422</f>
        <v>700</v>
      </c>
    </row>
    <row r="423" spans="1:10" ht="36" customHeight="1" x14ac:dyDescent="0.25">
      <c r="A423" s="26"/>
      <c r="B423" s="58"/>
      <c r="C423" s="58"/>
      <c r="D423" s="38"/>
      <c r="E423" s="73" t="s">
        <v>188</v>
      </c>
      <c r="F423" s="40">
        <f>G423+H423</f>
        <v>1000</v>
      </c>
      <c r="G423" s="40">
        <v>1000</v>
      </c>
      <c r="H423" s="40"/>
      <c r="I423" s="40"/>
      <c r="J423" s="40">
        <f>F423+I423</f>
        <v>1000</v>
      </c>
    </row>
    <row r="424" spans="1:10" x14ac:dyDescent="0.25">
      <c r="A424" s="26"/>
      <c r="B424" s="58"/>
      <c r="C424" s="50" t="s">
        <v>42</v>
      </c>
      <c r="D424" s="38">
        <v>4220</v>
      </c>
      <c r="E424" s="42" t="s">
        <v>44</v>
      </c>
      <c r="F424" s="40">
        <f>G424+H424</f>
        <v>1000</v>
      </c>
      <c r="G424" s="40">
        <f>G426</f>
        <v>1000</v>
      </c>
      <c r="H424" s="40">
        <f>H426</f>
        <v>0</v>
      </c>
      <c r="I424" s="40">
        <f>I426</f>
        <v>0</v>
      </c>
      <c r="J424" s="40">
        <f>J426</f>
        <v>1000</v>
      </c>
    </row>
    <row r="425" spans="1:10" x14ac:dyDescent="0.25">
      <c r="A425" s="26"/>
      <c r="B425" s="58"/>
      <c r="C425" s="58"/>
      <c r="D425" s="38"/>
      <c r="E425" s="73" t="s">
        <v>19</v>
      </c>
      <c r="F425" s="40"/>
      <c r="G425" s="40"/>
      <c r="H425" s="40"/>
      <c r="I425" s="40"/>
      <c r="J425" s="40"/>
    </row>
    <row r="426" spans="1:10" ht="45" x14ac:dyDescent="0.25">
      <c r="A426" s="26"/>
      <c r="B426" s="58"/>
      <c r="C426" s="58"/>
      <c r="D426" s="38"/>
      <c r="E426" s="73" t="s">
        <v>189</v>
      </c>
      <c r="F426" s="40">
        <f>G426+H426</f>
        <v>1000</v>
      </c>
      <c r="G426" s="40">
        <v>1000</v>
      </c>
      <c r="H426" s="40"/>
      <c r="I426" s="40"/>
      <c r="J426" s="40">
        <f>F426+I426</f>
        <v>1000</v>
      </c>
    </row>
    <row r="427" spans="1:10" x14ac:dyDescent="0.25">
      <c r="A427" s="55"/>
      <c r="B427" s="58"/>
      <c r="C427" s="50" t="s">
        <v>42</v>
      </c>
      <c r="D427" s="38">
        <v>4300</v>
      </c>
      <c r="E427" s="73" t="s">
        <v>62</v>
      </c>
      <c r="F427" s="40">
        <f>SUM(F429:F432)</f>
        <v>10500</v>
      </c>
      <c r="G427" s="40">
        <f>SUM(G429:G432)</f>
        <v>10500</v>
      </c>
      <c r="H427" s="40">
        <f>SUM(H429:H432)</f>
        <v>0</v>
      </c>
      <c r="I427" s="40">
        <f>SUM(I429:I432)</f>
        <v>0</v>
      </c>
      <c r="J427" s="40">
        <f>SUM(J429:J432)</f>
        <v>10500</v>
      </c>
    </row>
    <row r="428" spans="1:10" x14ac:dyDescent="0.25">
      <c r="A428" s="26"/>
      <c r="B428" s="58"/>
      <c r="C428" s="58"/>
      <c r="D428" s="38"/>
      <c r="E428" s="73" t="s">
        <v>19</v>
      </c>
      <c r="F428" s="40"/>
      <c r="G428" s="40"/>
      <c r="H428" s="40"/>
      <c r="I428" s="40"/>
      <c r="J428" s="40"/>
    </row>
    <row r="429" spans="1:10" x14ac:dyDescent="0.25">
      <c r="A429" s="26"/>
      <c r="B429" s="58"/>
      <c r="C429" s="58"/>
      <c r="D429" s="38"/>
      <c r="E429" s="73" t="s">
        <v>190</v>
      </c>
      <c r="F429" s="40">
        <f t="shared" ref="F429:F436" si="44">G429+H429</f>
        <v>2000</v>
      </c>
      <c r="G429" s="40">
        <v>2000</v>
      </c>
      <c r="H429" s="40"/>
      <c r="I429" s="40"/>
      <c r="J429" s="40">
        <f>F429+I429</f>
        <v>2000</v>
      </c>
    </row>
    <row r="430" spans="1:10" ht="30" x14ac:dyDescent="0.25">
      <c r="A430" s="26"/>
      <c r="B430" s="58"/>
      <c r="C430" s="58"/>
      <c r="D430" s="38"/>
      <c r="E430" s="73" t="s">
        <v>191</v>
      </c>
      <c r="F430" s="40">
        <f t="shared" si="44"/>
        <v>5000</v>
      </c>
      <c r="G430" s="40">
        <v>5000</v>
      </c>
      <c r="H430" s="40"/>
      <c r="I430" s="40"/>
      <c r="J430" s="40">
        <f>F430+I430</f>
        <v>5000</v>
      </c>
    </row>
    <row r="431" spans="1:10" ht="45" x14ac:dyDescent="0.25">
      <c r="A431" s="26"/>
      <c r="B431" s="58"/>
      <c r="C431" s="58"/>
      <c r="D431" s="38"/>
      <c r="E431" s="73" t="s">
        <v>192</v>
      </c>
      <c r="F431" s="40">
        <f t="shared" si="44"/>
        <v>1000</v>
      </c>
      <c r="G431" s="40">
        <v>1000</v>
      </c>
      <c r="H431" s="40"/>
      <c r="I431" s="40"/>
      <c r="J431" s="40">
        <f>F431+I431</f>
        <v>1000</v>
      </c>
    </row>
    <row r="432" spans="1:10" ht="30" x14ac:dyDescent="0.25">
      <c r="A432" s="26"/>
      <c r="B432" s="58"/>
      <c r="C432" s="58"/>
      <c r="D432" s="38"/>
      <c r="E432" s="42" t="s">
        <v>193</v>
      </c>
      <c r="F432" s="40">
        <f t="shared" si="44"/>
        <v>2500</v>
      </c>
      <c r="G432" s="40">
        <v>2500</v>
      </c>
      <c r="H432" s="35"/>
      <c r="I432" s="35"/>
      <c r="J432" s="40">
        <f>F432+I432</f>
        <v>2500</v>
      </c>
    </row>
    <row r="433" spans="1:10" x14ac:dyDescent="0.25">
      <c r="A433" s="23">
        <v>11</v>
      </c>
      <c r="B433" s="167" t="s">
        <v>194</v>
      </c>
      <c r="C433" s="167"/>
      <c r="D433" s="167"/>
      <c r="E433" s="167"/>
      <c r="F433" s="66">
        <f t="shared" si="44"/>
        <v>76471.199999999997</v>
      </c>
      <c r="G433" s="66">
        <f>G439+G434</f>
        <v>10800</v>
      </c>
      <c r="H433" s="66">
        <f>H439+H434</f>
        <v>65671.199999999997</v>
      </c>
      <c r="I433" s="66">
        <f>I439+I434</f>
        <v>0</v>
      </c>
      <c r="J433" s="66">
        <f>J439+J434</f>
        <v>76471.199999999997</v>
      </c>
    </row>
    <row r="434" spans="1:10" x14ac:dyDescent="0.25">
      <c r="A434" s="26"/>
      <c r="B434" s="14" t="s">
        <v>98</v>
      </c>
      <c r="C434" s="14"/>
      <c r="D434" s="15"/>
      <c r="E434" s="28" t="s">
        <v>72</v>
      </c>
      <c r="F434" s="29">
        <f t="shared" si="44"/>
        <v>65671.199999999997</v>
      </c>
      <c r="G434" s="29">
        <f t="shared" ref="G434:J435" si="45">G435</f>
        <v>0</v>
      </c>
      <c r="H434" s="29">
        <f t="shared" si="45"/>
        <v>65671.199999999997</v>
      </c>
      <c r="I434" s="29">
        <f t="shared" si="45"/>
        <v>0</v>
      </c>
      <c r="J434" s="29">
        <f t="shared" si="45"/>
        <v>65671.199999999997</v>
      </c>
    </row>
    <row r="435" spans="1:10" s="36" customFormat="1" x14ac:dyDescent="0.25">
      <c r="A435" s="68"/>
      <c r="B435" s="32"/>
      <c r="C435" s="32" t="s">
        <v>73</v>
      </c>
      <c r="D435" s="33"/>
      <c r="E435" s="95" t="s">
        <v>24</v>
      </c>
      <c r="F435" s="35">
        <f t="shared" si="44"/>
        <v>65671.199999999997</v>
      </c>
      <c r="G435" s="35">
        <f t="shared" si="45"/>
        <v>0</v>
      </c>
      <c r="H435" s="35">
        <f t="shared" si="45"/>
        <v>65671.199999999997</v>
      </c>
      <c r="I435" s="35">
        <f t="shared" si="45"/>
        <v>0</v>
      </c>
      <c r="J435" s="35">
        <f t="shared" si="45"/>
        <v>65671.199999999997</v>
      </c>
    </row>
    <row r="436" spans="1:10" x14ac:dyDescent="0.25">
      <c r="A436" s="55"/>
      <c r="B436" s="58"/>
      <c r="C436" s="31" t="s">
        <v>73</v>
      </c>
      <c r="D436" s="38">
        <v>6050</v>
      </c>
      <c r="E436" s="42" t="s">
        <v>65</v>
      </c>
      <c r="F436" s="40">
        <f t="shared" si="44"/>
        <v>65671.199999999997</v>
      </c>
      <c r="G436" s="40">
        <f>G438</f>
        <v>0</v>
      </c>
      <c r="H436" s="40">
        <f>H438</f>
        <v>65671.199999999997</v>
      </c>
      <c r="I436" s="40">
        <f>I438</f>
        <v>0</v>
      </c>
      <c r="J436" s="40">
        <f>J438</f>
        <v>65671.199999999997</v>
      </c>
    </row>
    <row r="437" spans="1:10" x14ac:dyDescent="0.25">
      <c r="A437" s="55"/>
      <c r="B437" s="58"/>
      <c r="C437" s="58"/>
      <c r="D437" s="38"/>
      <c r="E437" s="96" t="s">
        <v>19</v>
      </c>
      <c r="F437" s="40"/>
      <c r="G437" s="40"/>
      <c r="H437" s="40"/>
      <c r="I437" s="40"/>
      <c r="J437" s="40"/>
    </row>
    <row r="438" spans="1:10" ht="23.25" customHeight="1" x14ac:dyDescent="0.25">
      <c r="A438" s="55"/>
      <c r="B438" s="58"/>
      <c r="C438" s="58"/>
      <c r="D438" s="38"/>
      <c r="E438" s="97" t="s">
        <v>195</v>
      </c>
      <c r="F438" s="40">
        <f t="shared" ref="F438:F443" si="46">G438+H438</f>
        <v>65671.199999999997</v>
      </c>
      <c r="G438" s="40"/>
      <c r="H438" s="40">
        <v>65671.199999999997</v>
      </c>
      <c r="I438" s="49"/>
      <c r="J438" s="49">
        <f>F438+I438</f>
        <v>65671.199999999997</v>
      </c>
    </row>
    <row r="439" spans="1:10" x14ac:dyDescent="0.25">
      <c r="A439" s="26"/>
      <c r="B439" s="14" t="s">
        <v>45</v>
      </c>
      <c r="C439" s="14"/>
      <c r="D439" s="15"/>
      <c r="E439" s="62" t="s">
        <v>46</v>
      </c>
      <c r="F439" s="29">
        <f t="shared" si="46"/>
        <v>10800</v>
      </c>
      <c r="G439" s="29">
        <f>G440</f>
        <v>10800</v>
      </c>
      <c r="H439" s="29">
        <f>H440</f>
        <v>0</v>
      </c>
      <c r="I439" s="29">
        <f>I440</f>
        <v>0</v>
      </c>
      <c r="J439" s="29">
        <f>J440</f>
        <v>10800</v>
      </c>
    </row>
    <row r="440" spans="1:10" x14ac:dyDescent="0.25">
      <c r="A440" s="26"/>
      <c r="B440" s="32"/>
      <c r="C440" s="32" t="s">
        <v>47</v>
      </c>
      <c r="D440" s="33"/>
      <c r="E440" s="80" t="s">
        <v>24</v>
      </c>
      <c r="F440" s="35">
        <f t="shared" si="46"/>
        <v>10800</v>
      </c>
      <c r="G440" s="35">
        <f>G441+G442+G445</f>
        <v>10800</v>
      </c>
      <c r="H440" s="35">
        <f>H441+H442+H445</f>
        <v>0</v>
      </c>
      <c r="I440" s="35">
        <f>I441+I442+I445</f>
        <v>0</v>
      </c>
      <c r="J440" s="35">
        <f>J441+J442+J445</f>
        <v>10800</v>
      </c>
    </row>
    <row r="441" spans="1:10" x14ac:dyDescent="0.25">
      <c r="A441" s="26"/>
      <c r="B441" s="58"/>
      <c r="C441" s="31" t="s">
        <v>47</v>
      </c>
      <c r="D441" s="38">
        <v>4110</v>
      </c>
      <c r="E441" s="39" t="s">
        <v>29</v>
      </c>
      <c r="F441" s="40">
        <f t="shared" si="46"/>
        <v>1552</v>
      </c>
      <c r="G441" s="40">
        <v>1552</v>
      </c>
      <c r="H441" s="40"/>
      <c r="I441" s="40">
        <v>0</v>
      </c>
      <c r="J441" s="40">
        <f>F441+I441</f>
        <v>1552</v>
      </c>
    </row>
    <row r="442" spans="1:10" x14ac:dyDescent="0.25">
      <c r="A442" s="26"/>
      <c r="B442" s="58"/>
      <c r="C442" s="31" t="s">
        <v>47</v>
      </c>
      <c r="D442" s="38">
        <v>4120</v>
      </c>
      <c r="E442" s="39" t="s">
        <v>30</v>
      </c>
      <c r="F442" s="40">
        <f t="shared" si="46"/>
        <v>221</v>
      </c>
      <c r="G442" s="40">
        <v>221</v>
      </c>
      <c r="H442" s="40"/>
      <c r="I442" s="40">
        <v>0</v>
      </c>
      <c r="J442" s="40">
        <f>F442+I442</f>
        <v>221</v>
      </c>
    </row>
    <row r="443" spans="1:10" x14ac:dyDescent="0.25">
      <c r="A443" s="26"/>
      <c r="B443" s="58"/>
      <c r="C443" s="31" t="s">
        <v>47</v>
      </c>
      <c r="D443" s="38">
        <v>4170</v>
      </c>
      <c r="E443" s="42" t="s">
        <v>196</v>
      </c>
      <c r="F443" s="40">
        <f t="shared" si="46"/>
        <v>9027</v>
      </c>
      <c r="G443" s="40">
        <f>G445</f>
        <v>9027</v>
      </c>
      <c r="H443" s="40">
        <f>H445</f>
        <v>0</v>
      </c>
      <c r="I443" s="40">
        <f>I445</f>
        <v>0</v>
      </c>
      <c r="J443" s="40">
        <f>J445</f>
        <v>9027</v>
      </c>
    </row>
    <row r="444" spans="1:10" x14ac:dyDescent="0.25">
      <c r="A444" s="26"/>
      <c r="B444" s="58"/>
      <c r="C444" s="32"/>
      <c r="D444" s="38"/>
      <c r="E444" s="39" t="s">
        <v>19</v>
      </c>
      <c r="F444" s="40"/>
      <c r="G444" s="40"/>
      <c r="H444" s="40"/>
      <c r="I444" s="40"/>
      <c r="J444" s="40"/>
    </row>
    <row r="445" spans="1:10" ht="24" customHeight="1" x14ac:dyDescent="0.25">
      <c r="A445" s="26"/>
      <c r="B445" s="58"/>
      <c r="C445" s="32"/>
      <c r="D445" s="38"/>
      <c r="E445" s="42" t="s">
        <v>197</v>
      </c>
      <c r="F445" s="40">
        <f>G445+H445</f>
        <v>9027</v>
      </c>
      <c r="G445" s="40">
        <v>9027</v>
      </c>
      <c r="H445" s="40"/>
      <c r="I445" s="40">
        <v>0</v>
      </c>
      <c r="J445" s="40">
        <f>F445+I445</f>
        <v>9027</v>
      </c>
    </row>
    <row r="446" spans="1:10" x14ac:dyDescent="0.25">
      <c r="A446" s="23">
        <v>12</v>
      </c>
      <c r="B446" s="166" t="s">
        <v>198</v>
      </c>
      <c r="C446" s="166"/>
      <c r="D446" s="166"/>
      <c r="E446" s="166"/>
      <c r="F446" s="66">
        <f>G446+H446</f>
        <v>43053.29</v>
      </c>
      <c r="G446" s="66">
        <f>G447+G452+G462+G467+G457+G474</f>
        <v>43053.29</v>
      </c>
      <c r="H446" s="66">
        <f>H447+H452+H462+H467+H457+H474</f>
        <v>0</v>
      </c>
      <c r="I446" s="66">
        <f>I447+I452+I462+I467+I457</f>
        <v>0</v>
      </c>
      <c r="J446" s="66">
        <f>J447+J452+J462+J467+J457+J474</f>
        <v>43053.29</v>
      </c>
    </row>
    <row r="447" spans="1:10" x14ac:dyDescent="0.25">
      <c r="A447" s="26"/>
      <c r="B447" s="14">
        <v>600</v>
      </c>
      <c r="C447" s="14"/>
      <c r="D447" s="15"/>
      <c r="E447" s="67" t="s">
        <v>50</v>
      </c>
      <c r="F447" s="29">
        <f>G447+H447</f>
        <v>15000</v>
      </c>
      <c r="G447" s="29">
        <f t="shared" ref="G447:J448" si="47">G448</f>
        <v>15000</v>
      </c>
      <c r="H447" s="29">
        <f t="shared" si="47"/>
        <v>0</v>
      </c>
      <c r="I447" s="29">
        <f t="shared" si="47"/>
        <v>0</v>
      </c>
      <c r="J447" s="29">
        <f t="shared" si="47"/>
        <v>15000</v>
      </c>
    </row>
    <row r="448" spans="1:10" x14ac:dyDescent="0.25">
      <c r="A448" s="26"/>
      <c r="B448" s="94"/>
      <c r="C448" s="32">
        <v>60016</v>
      </c>
      <c r="D448" s="127"/>
      <c r="E448" s="114" t="s">
        <v>51</v>
      </c>
      <c r="F448" s="35">
        <f>G448+H448</f>
        <v>15000</v>
      </c>
      <c r="G448" s="35">
        <f t="shared" si="47"/>
        <v>15000</v>
      </c>
      <c r="H448" s="35">
        <f t="shared" si="47"/>
        <v>0</v>
      </c>
      <c r="I448" s="35">
        <f t="shared" si="47"/>
        <v>0</v>
      </c>
      <c r="J448" s="35">
        <f t="shared" si="47"/>
        <v>15000</v>
      </c>
    </row>
    <row r="449" spans="1:10" x14ac:dyDescent="0.25">
      <c r="A449" s="26"/>
      <c r="B449" s="83"/>
      <c r="C449" s="82">
        <v>60016</v>
      </c>
      <c r="D449" s="38">
        <v>4270</v>
      </c>
      <c r="E449" s="42" t="s">
        <v>52</v>
      </c>
      <c r="F449" s="40">
        <f>G449+H449</f>
        <v>15000</v>
      </c>
      <c r="G449" s="40">
        <f>SUM(G451:G451)</f>
        <v>15000</v>
      </c>
      <c r="H449" s="40">
        <f>SUM(H451:H451)</f>
        <v>0</v>
      </c>
      <c r="I449" s="40">
        <f>SUM(I451:I451)</f>
        <v>0</v>
      </c>
      <c r="J449" s="40">
        <f>SUM(J451:J451)</f>
        <v>15000</v>
      </c>
    </row>
    <row r="450" spans="1:10" x14ac:dyDescent="0.25">
      <c r="A450" s="26"/>
      <c r="B450" s="83"/>
      <c r="C450" s="83"/>
      <c r="D450" s="38"/>
      <c r="E450" s="42" t="s">
        <v>19</v>
      </c>
      <c r="F450" s="35"/>
      <c r="G450" s="35"/>
      <c r="H450" s="35"/>
      <c r="I450" s="35"/>
      <c r="J450" s="35"/>
    </row>
    <row r="451" spans="1:10" x14ac:dyDescent="0.25">
      <c r="A451" s="26"/>
      <c r="B451" s="83"/>
      <c r="C451" s="83"/>
      <c r="D451" s="84"/>
      <c r="E451" s="42" t="s">
        <v>53</v>
      </c>
      <c r="F451" s="40">
        <f>G451</f>
        <v>15000</v>
      </c>
      <c r="G451" s="40">
        <v>15000</v>
      </c>
      <c r="H451" s="40">
        <v>0</v>
      </c>
      <c r="I451" s="49"/>
      <c r="J451" s="49">
        <f>F451+I451</f>
        <v>15000</v>
      </c>
    </row>
    <row r="452" spans="1:10" s="25" customFormat="1" ht="23.25" customHeight="1" x14ac:dyDescent="0.25">
      <c r="A452" s="26"/>
      <c r="B452" s="27" t="s">
        <v>141</v>
      </c>
      <c r="C452" s="14"/>
      <c r="D452" s="15"/>
      <c r="E452" s="56" t="s">
        <v>15</v>
      </c>
      <c r="F452" s="29">
        <f>G452+H452</f>
        <v>1500</v>
      </c>
      <c r="G452" s="29">
        <f t="shared" ref="G452:J453" si="48">G453</f>
        <v>1500</v>
      </c>
      <c r="H452" s="29">
        <f t="shared" si="48"/>
        <v>0</v>
      </c>
      <c r="I452" s="29">
        <f t="shared" si="48"/>
        <v>0</v>
      </c>
      <c r="J452" s="29">
        <f t="shared" si="48"/>
        <v>1500</v>
      </c>
    </row>
    <row r="453" spans="1:10" s="36" customFormat="1" x14ac:dyDescent="0.25">
      <c r="A453" s="68"/>
      <c r="B453" s="32"/>
      <c r="C453" s="32" t="s">
        <v>16</v>
      </c>
      <c r="D453" s="33"/>
      <c r="E453" s="54" t="s">
        <v>17</v>
      </c>
      <c r="F453" s="35">
        <f>G453+H453</f>
        <v>1500</v>
      </c>
      <c r="G453" s="35">
        <f t="shared" si="48"/>
        <v>1500</v>
      </c>
      <c r="H453" s="35">
        <f t="shared" si="48"/>
        <v>0</v>
      </c>
      <c r="I453" s="35">
        <f t="shared" si="48"/>
        <v>0</v>
      </c>
      <c r="J453" s="35">
        <f t="shared" si="48"/>
        <v>1500</v>
      </c>
    </row>
    <row r="454" spans="1:10" x14ac:dyDescent="0.25">
      <c r="A454" s="26"/>
      <c r="B454" s="58"/>
      <c r="C454" s="37" t="s">
        <v>16</v>
      </c>
      <c r="D454" s="38">
        <v>4210</v>
      </c>
      <c r="E454" s="42" t="s">
        <v>33</v>
      </c>
      <c r="F454" s="40">
        <f>G454+H454</f>
        <v>1500</v>
      </c>
      <c r="G454" s="40">
        <f>G456</f>
        <v>1500</v>
      </c>
      <c r="H454" s="40">
        <f>H456</f>
        <v>0</v>
      </c>
      <c r="I454" s="40">
        <f>I456</f>
        <v>0</v>
      </c>
      <c r="J454" s="40">
        <f>J456</f>
        <v>1500</v>
      </c>
    </row>
    <row r="455" spans="1:10" x14ac:dyDescent="0.25">
      <c r="A455" s="26"/>
      <c r="B455" s="58"/>
      <c r="C455" s="58"/>
      <c r="D455" s="38"/>
      <c r="E455" s="42" t="s">
        <v>19</v>
      </c>
      <c r="F455" s="40"/>
      <c r="G455" s="40"/>
      <c r="H455" s="40"/>
      <c r="I455" s="40"/>
      <c r="J455" s="40"/>
    </row>
    <row r="456" spans="1:10" x14ac:dyDescent="0.25">
      <c r="A456" s="26"/>
      <c r="B456" s="58"/>
      <c r="C456" s="58"/>
      <c r="D456" s="38"/>
      <c r="E456" s="42" t="s">
        <v>199</v>
      </c>
      <c r="F456" s="40">
        <f>G456+H456</f>
        <v>1500</v>
      </c>
      <c r="G456" s="40">
        <v>1500</v>
      </c>
      <c r="H456" s="40"/>
      <c r="I456" s="40"/>
      <c r="J456" s="40">
        <f>F456+I456</f>
        <v>1500</v>
      </c>
    </row>
    <row r="457" spans="1:10" s="25" customFormat="1" x14ac:dyDescent="0.25">
      <c r="A457" s="26"/>
      <c r="B457" s="14" t="s">
        <v>21</v>
      </c>
      <c r="C457" s="14"/>
      <c r="D457" s="15"/>
      <c r="E457" s="56" t="s">
        <v>181</v>
      </c>
      <c r="F457" s="29">
        <f>G457+H457</f>
        <v>1553.29</v>
      </c>
      <c r="G457" s="29">
        <f t="shared" ref="G457:J458" si="49">G458</f>
        <v>1553.29</v>
      </c>
      <c r="H457" s="29">
        <f t="shared" si="49"/>
        <v>0</v>
      </c>
      <c r="I457" s="29">
        <f t="shared" si="49"/>
        <v>0</v>
      </c>
      <c r="J457" s="29">
        <f t="shared" si="49"/>
        <v>1553.29</v>
      </c>
    </row>
    <row r="458" spans="1:10" s="36" customFormat="1" x14ac:dyDescent="0.25">
      <c r="A458" s="68"/>
      <c r="B458" s="32"/>
      <c r="C458" s="32" t="s">
        <v>23</v>
      </c>
      <c r="D458" s="33"/>
      <c r="E458" s="54" t="s">
        <v>24</v>
      </c>
      <c r="F458" s="35">
        <f>G458+H458</f>
        <v>1553.29</v>
      </c>
      <c r="G458" s="35">
        <f t="shared" si="49"/>
        <v>1553.29</v>
      </c>
      <c r="H458" s="35">
        <f t="shared" si="49"/>
        <v>0</v>
      </c>
      <c r="I458" s="35">
        <f t="shared" si="49"/>
        <v>0</v>
      </c>
      <c r="J458" s="35">
        <f t="shared" si="49"/>
        <v>1553.29</v>
      </c>
    </row>
    <row r="459" spans="1:10" x14ac:dyDescent="0.25">
      <c r="A459" s="55"/>
      <c r="B459" s="58"/>
      <c r="C459" s="50" t="s">
        <v>23</v>
      </c>
      <c r="D459" s="38">
        <v>4210</v>
      </c>
      <c r="E459" s="42" t="s">
        <v>33</v>
      </c>
      <c r="F459" s="40">
        <f>G459+H459</f>
        <v>1553.29</v>
      </c>
      <c r="G459" s="40">
        <f>SUM(G461:G461)</f>
        <v>1553.29</v>
      </c>
      <c r="H459" s="40">
        <f>SUM(H461:H461)</f>
        <v>0</v>
      </c>
      <c r="I459" s="40">
        <f>SUM(I461:I461)</f>
        <v>0</v>
      </c>
      <c r="J459" s="40">
        <f>SUM(J461:J461)</f>
        <v>1553.29</v>
      </c>
    </row>
    <row r="460" spans="1:10" x14ac:dyDescent="0.25">
      <c r="A460" s="26"/>
      <c r="B460" s="83"/>
      <c r="C460" s="83"/>
      <c r="D460" s="84"/>
      <c r="E460" s="42" t="s">
        <v>19</v>
      </c>
      <c r="F460" s="40"/>
      <c r="G460" s="40"/>
      <c r="H460" s="40"/>
      <c r="I460" s="40"/>
      <c r="J460" s="40"/>
    </row>
    <row r="461" spans="1:10" ht="21" customHeight="1" x14ac:dyDescent="0.25">
      <c r="A461" s="26"/>
      <c r="B461" s="83"/>
      <c r="C461" s="83"/>
      <c r="D461" s="84"/>
      <c r="E461" s="42" t="s">
        <v>200</v>
      </c>
      <c r="F461" s="40">
        <f>G461+H461</f>
        <v>1553.29</v>
      </c>
      <c r="G461" s="40">
        <v>1553.29</v>
      </c>
      <c r="H461" s="40"/>
      <c r="I461" s="40"/>
      <c r="J461" s="40">
        <f>F461+I461</f>
        <v>1553.29</v>
      </c>
    </row>
    <row r="462" spans="1:10" x14ac:dyDescent="0.25">
      <c r="A462" s="26"/>
      <c r="B462" s="128" t="s">
        <v>35</v>
      </c>
      <c r="C462" s="128"/>
      <c r="D462" s="129"/>
      <c r="E462" s="28" t="s">
        <v>36</v>
      </c>
      <c r="F462" s="29">
        <f>G462+H462</f>
        <v>5500</v>
      </c>
      <c r="G462" s="29">
        <f t="shared" ref="G462:J463" si="50">G463</f>
        <v>5500</v>
      </c>
      <c r="H462" s="29">
        <f t="shared" si="50"/>
        <v>0</v>
      </c>
      <c r="I462" s="29">
        <f t="shared" si="50"/>
        <v>0</v>
      </c>
      <c r="J462" s="29">
        <f t="shared" si="50"/>
        <v>5500</v>
      </c>
    </row>
    <row r="463" spans="1:10" s="36" customFormat="1" x14ac:dyDescent="0.25">
      <c r="A463" s="68"/>
      <c r="B463" s="130"/>
      <c r="C463" s="130" t="s">
        <v>78</v>
      </c>
      <c r="D463" s="131"/>
      <c r="E463" s="34" t="s">
        <v>79</v>
      </c>
      <c r="F463" s="35">
        <f>G463+H463</f>
        <v>5500</v>
      </c>
      <c r="G463" s="35">
        <f t="shared" si="50"/>
        <v>5500</v>
      </c>
      <c r="H463" s="35">
        <f t="shared" si="50"/>
        <v>0</v>
      </c>
      <c r="I463" s="35">
        <f t="shared" si="50"/>
        <v>0</v>
      </c>
      <c r="J463" s="35">
        <f t="shared" si="50"/>
        <v>5500</v>
      </c>
    </row>
    <row r="464" spans="1:10" x14ac:dyDescent="0.25">
      <c r="A464" s="55"/>
      <c r="B464" s="132"/>
      <c r="C464" s="133" t="s">
        <v>78</v>
      </c>
      <c r="D464" s="134">
        <v>4300</v>
      </c>
      <c r="E464" s="73" t="s">
        <v>201</v>
      </c>
      <c r="F464" s="40">
        <f>G464+H464</f>
        <v>5500</v>
      </c>
      <c r="G464" s="40">
        <f>G466</f>
        <v>5500</v>
      </c>
      <c r="H464" s="40">
        <f>H466</f>
        <v>0</v>
      </c>
      <c r="I464" s="40">
        <f>I466</f>
        <v>0</v>
      </c>
      <c r="J464" s="40">
        <f>J466</f>
        <v>5500</v>
      </c>
    </row>
    <row r="465" spans="1:11" x14ac:dyDescent="0.25">
      <c r="A465" s="55"/>
      <c r="B465" s="132"/>
      <c r="C465" s="132"/>
      <c r="D465" s="134"/>
      <c r="E465" s="39" t="s">
        <v>19</v>
      </c>
      <c r="F465" s="40"/>
      <c r="G465" s="40"/>
      <c r="H465" s="40"/>
      <c r="I465" s="40"/>
      <c r="J465" s="40"/>
    </row>
    <row r="466" spans="1:11" x14ac:dyDescent="0.25">
      <c r="A466" s="55"/>
      <c r="B466" s="132"/>
      <c r="C466" s="132"/>
      <c r="D466" s="134"/>
      <c r="E466" s="39" t="s">
        <v>202</v>
      </c>
      <c r="F466" s="40">
        <f>G466+H466</f>
        <v>5500</v>
      </c>
      <c r="G466" s="40">
        <v>5500</v>
      </c>
      <c r="H466" s="40"/>
      <c r="I466" s="40"/>
      <c r="J466" s="40">
        <f>F466+I466</f>
        <v>5500</v>
      </c>
    </row>
    <row r="467" spans="1:11" s="25" customFormat="1" ht="15" customHeight="1" x14ac:dyDescent="0.5">
      <c r="A467" s="135"/>
      <c r="B467" s="128" t="s">
        <v>40</v>
      </c>
      <c r="C467" s="136"/>
      <c r="D467" s="137"/>
      <c r="E467" s="104" t="s">
        <v>41</v>
      </c>
      <c r="F467" s="29">
        <f>G467+H467</f>
        <v>16500</v>
      </c>
      <c r="G467" s="29">
        <f t="shared" ref="G467:J468" si="51">G468</f>
        <v>16500</v>
      </c>
      <c r="H467" s="29">
        <f t="shared" si="51"/>
        <v>0</v>
      </c>
      <c r="I467" s="29">
        <f t="shared" si="51"/>
        <v>0</v>
      </c>
      <c r="J467" s="29">
        <f t="shared" si="51"/>
        <v>16500</v>
      </c>
      <c r="K467" s="138"/>
    </row>
    <row r="468" spans="1:11" s="36" customFormat="1" ht="15" customHeight="1" x14ac:dyDescent="0.5">
      <c r="A468" s="72"/>
      <c r="B468" s="139"/>
      <c r="C468" s="130" t="s">
        <v>42</v>
      </c>
      <c r="D468" s="140"/>
      <c r="E468" s="80" t="s">
        <v>24</v>
      </c>
      <c r="F468" s="35">
        <f>G468+H468</f>
        <v>16500</v>
      </c>
      <c r="G468" s="35">
        <f t="shared" si="51"/>
        <v>16500</v>
      </c>
      <c r="H468" s="35">
        <f t="shared" si="51"/>
        <v>0</v>
      </c>
      <c r="I468" s="35">
        <f t="shared" si="51"/>
        <v>0</v>
      </c>
      <c r="J468" s="35">
        <f t="shared" si="51"/>
        <v>16500</v>
      </c>
      <c r="K468" s="141"/>
    </row>
    <row r="469" spans="1:11" ht="15" customHeight="1" x14ac:dyDescent="0.5">
      <c r="A469" s="71"/>
      <c r="B469" s="142"/>
      <c r="C469" s="143" t="s">
        <v>42</v>
      </c>
      <c r="D469" s="134">
        <v>4300</v>
      </c>
      <c r="E469" s="76" t="s">
        <v>62</v>
      </c>
      <c r="F469" s="40">
        <f>G469+H469</f>
        <v>16500</v>
      </c>
      <c r="G469" s="40">
        <f>SUM(G471:G473)</f>
        <v>16500</v>
      </c>
      <c r="H469" s="40">
        <f>SUM(H471:H473)</f>
        <v>0</v>
      </c>
      <c r="I469" s="40">
        <f>I471+I472+I473</f>
        <v>0</v>
      </c>
      <c r="J469" s="40">
        <f>J471+J472+J473</f>
        <v>16500</v>
      </c>
      <c r="K469" s="144"/>
    </row>
    <row r="470" spans="1:11" ht="15" customHeight="1" x14ac:dyDescent="0.5">
      <c r="A470" s="135"/>
      <c r="B470" s="142"/>
      <c r="C470" s="142"/>
      <c r="D470" s="145"/>
      <c r="E470" s="76" t="s">
        <v>19</v>
      </c>
      <c r="F470" s="40"/>
      <c r="G470" s="40"/>
      <c r="H470" s="40"/>
      <c r="I470" s="40"/>
      <c r="J470" s="40"/>
      <c r="K470" s="144"/>
    </row>
    <row r="471" spans="1:11" ht="36.75" customHeight="1" x14ac:dyDescent="0.5">
      <c r="A471" s="135"/>
      <c r="B471" s="142"/>
      <c r="C471" s="142"/>
      <c r="D471" s="145"/>
      <c r="E471" s="76" t="s">
        <v>203</v>
      </c>
      <c r="F471" s="40">
        <f t="shared" ref="F471:F476" si="52">G471+H471</f>
        <v>10000</v>
      </c>
      <c r="G471" s="40">
        <v>10000</v>
      </c>
      <c r="H471" s="40"/>
      <c r="I471" s="40"/>
      <c r="J471" s="40">
        <f>F471+I471</f>
        <v>10000</v>
      </c>
      <c r="K471" s="144"/>
    </row>
    <row r="472" spans="1:11" ht="15" customHeight="1" x14ac:dyDescent="0.5">
      <c r="A472" s="135"/>
      <c r="B472" s="142"/>
      <c r="C472" s="142"/>
      <c r="D472" s="145"/>
      <c r="E472" s="76" t="s">
        <v>204</v>
      </c>
      <c r="F472" s="40">
        <f t="shared" si="52"/>
        <v>2500</v>
      </c>
      <c r="G472" s="40">
        <v>2500</v>
      </c>
      <c r="H472" s="40"/>
      <c r="I472" s="40"/>
      <c r="J472" s="40">
        <f>F472+I472</f>
        <v>2500</v>
      </c>
      <c r="K472" s="144"/>
    </row>
    <row r="473" spans="1:11" ht="31.5" customHeight="1" x14ac:dyDescent="0.5">
      <c r="A473" s="135"/>
      <c r="B473" s="146"/>
      <c r="C473" s="146"/>
      <c r="D473" s="147"/>
      <c r="E473" s="148" t="s">
        <v>205</v>
      </c>
      <c r="F473" s="49">
        <f t="shared" si="52"/>
        <v>4000</v>
      </c>
      <c r="G473" s="49">
        <v>4000</v>
      </c>
      <c r="H473" s="49"/>
      <c r="I473" s="49"/>
      <c r="J473" s="49">
        <f>F473+I473</f>
        <v>4000</v>
      </c>
      <c r="K473" s="144"/>
    </row>
    <row r="474" spans="1:11" s="25" customFormat="1" ht="15" customHeight="1" x14ac:dyDescent="0.5">
      <c r="A474" s="135"/>
      <c r="B474" s="128" t="s">
        <v>45</v>
      </c>
      <c r="C474" s="136"/>
      <c r="D474" s="137"/>
      <c r="E474" s="62" t="s">
        <v>46</v>
      </c>
      <c r="F474" s="29">
        <f t="shared" si="52"/>
        <v>3000</v>
      </c>
      <c r="G474" s="29">
        <f t="shared" ref="G474:J475" si="53">G475</f>
        <v>3000</v>
      </c>
      <c r="H474" s="29">
        <f t="shared" si="53"/>
        <v>0</v>
      </c>
      <c r="I474" s="29">
        <f t="shared" si="53"/>
        <v>0</v>
      </c>
      <c r="J474" s="29">
        <f t="shared" si="53"/>
        <v>3000</v>
      </c>
      <c r="K474" s="138"/>
    </row>
    <row r="475" spans="1:11" s="36" customFormat="1" ht="15" customHeight="1" x14ac:dyDescent="0.5">
      <c r="A475" s="149"/>
      <c r="B475" s="139"/>
      <c r="C475" s="130" t="s">
        <v>47</v>
      </c>
      <c r="D475" s="140"/>
      <c r="E475" s="80" t="s">
        <v>24</v>
      </c>
      <c r="F475" s="35">
        <f t="shared" si="52"/>
        <v>3000</v>
      </c>
      <c r="G475" s="35">
        <f t="shared" si="53"/>
        <v>3000</v>
      </c>
      <c r="H475" s="35">
        <f t="shared" si="53"/>
        <v>0</v>
      </c>
      <c r="I475" s="35">
        <f t="shared" si="53"/>
        <v>0</v>
      </c>
      <c r="J475" s="35">
        <f t="shared" si="53"/>
        <v>3000</v>
      </c>
      <c r="K475" s="141"/>
    </row>
    <row r="476" spans="1:11" ht="15" customHeight="1" x14ac:dyDescent="0.5">
      <c r="A476" s="135"/>
      <c r="B476" s="142"/>
      <c r="C476" s="143" t="s">
        <v>47</v>
      </c>
      <c r="D476" s="134">
        <v>4210</v>
      </c>
      <c r="E476" s="42" t="s">
        <v>33</v>
      </c>
      <c r="F476" s="40">
        <f t="shared" si="52"/>
        <v>3000</v>
      </c>
      <c r="G476" s="40">
        <f>G478</f>
        <v>3000</v>
      </c>
      <c r="H476" s="40">
        <f>H478</f>
        <v>0</v>
      </c>
      <c r="I476" s="40">
        <f>I478</f>
        <v>0</v>
      </c>
      <c r="J476" s="40">
        <f>J478</f>
        <v>3000</v>
      </c>
      <c r="K476" s="144"/>
    </row>
    <row r="477" spans="1:11" ht="15" customHeight="1" x14ac:dyDescent="0.5">
      <c r="A477" s="135"/>
      <c r="B477" s="142"/>
      <c r="C477" s="142"/>
      <c r="D477" s="145"/>
      <c r="E477" s="76" t="s">
        <v>19</v>
      </c>
      <c r="F477" s="40"/>
      <c r="G477" s="40"/>
      <c r="H477" s="40"/>
      <c r="I477" s="40"/>
      <c r="J477" s="40"/>
      <c r="K477" s="144"/>
    </row>
    <row r="478" spans="1:11" ht="33" customHeight="1" x14ac:dyDescent="0.5">
      <c r="A478" s="135"/>
      <c r="B478" s="142"/>
      <c r="C478" s="142"/>
      <c r="D478" s="145"/>
      <c r="E478" s="76" t="s">
        <v>206</v>
      </c>
      <c r="F478" s="40">
        <f>G478+H478</f>
        <v>3000</v>
      </c>
      <c r="G478" s="40">
        <v>3000</v>
      </c>
      <c r="H478" s="40"/>
      <c r="I478" s="40"/>
      <c r="J478" s="40">
        <f>F478+I478</f>
        <v>3000</v>
      </c>
      <c r="K478" s="144"/>
    </row>
    <row r="479" spans="1:11" x14ac:dyDescent="0.25">
      <c r="A479" s="23">
        <v>13</v>
      </c>
      <c r="B479" s="167" t="s">
        <v>207</v>
      </c>
      <c r="C479" s="167"/>
      <c r="D479" s="167"/>
      <c r="E479" s="167"/>
      <c r="F479" s="66">
        <f>G479+H479</f>
        <v>33188.5</v>
      </c>
      <c r="G479" s="66">
        <f>G480+G490+G514+G509+G485</f>
        <v>33188.5</v>
      </c>
      <c r="H479" s="66">
        <f>H480+H490+H514+H509+H485</f>
        <v>0</v>
      </c>
      <c r="I479" s="66">
        <f>I480+I490+I514+I509+I485</f>
        <v>0</v>
      </c>
      <c r="J479" s="66">
        <f>J480+J490+J514+J509+J485</f>
        <v>33188.5</v>
      </c>
    </row>
    <row r="480" spans="1:11" x14ac:dyDescent="0.25">
      <c r="A480" s="26"/>
      <c r="B480" s="27">
        <v>754</v>
      </c>
      <c r="C480" s="14"/>
      <c r="D480" s="15"/>
      <c r="E480" s="28" t="s">
        <v>15</v>
      </c>
      <c r="F480" s="29">
        <f>G480+H480</f>
        <v>2000</v>
      </c>
      <c r="G480" s="29">
        <f t="shared" ref="G480:J481" si="54">G481</f>
        <v>2000</v>
      </c>
      <c r="H480" s="29">
        <f t="shared" si="54"/>
        <v>0</v>
      </c>
      <c r="I480" s="29">
        <f t="shared" si="54"/>
        <v>0</v>
      </c>
      <c r="J480" s="29">
        <f t="shared" si="54"/>
        <v>2000</v>
      </c>
    </row>
    <row r="481" spans="1:10" x14ac:dyDescent="0.25">
      <c r="A481" s="68"/>
      <c r="B481" s="32"/>
      <c r="C481" s="32" t="s">
        <v>16</v>
      </c>
      <c r="D481" s="33"/>
      <c r="E481" s="34" t="s">
        <v>17</v>
      </c>
      <c r="F481" s="35">
        <f>G481+H481</f>
        <v>2000</v>
      </c>
      <c r="G481" s="35">
        <f t="shared" si="54"/>
        <v>2000</v>
      </c>
      <c r="H481" s="35">
        <f t="shared" si="54"/>
        <v>0</v>
      </c>
      <c r="I481" s="35">
        <f t="shared" si="54"/>
        <v>0</v>
      </c>
      <c r="J481" s="35">
        <f t="shared" si="54"/>
        <v>2000</v>
      </c>
    </row>
    <row r="482" spans="1:10" x14ac:dyDescent="0.25">
      <c r="A482" s="55"/>
      <c r="B482" s="58"/>
      <c r="C482" s="37" t="s">
        <v>16</v>
      </c>
      <c r="D482" s="38">
        <v>4210</v>
      </c>
      <c r="E482" s="42" t="s">
        <v>33</v>
      </c>
      <c r="F482" s="40">
        <f>G482+H482</f>
        <v>2000</v>
      </c>
      <c r="G482" s="40">
        <f>G484</f>
        <v>2000</v>
      </c>
      <c r="H482" s="40">
        <f>H484</f>
        <v>0</v>
      </c>
      <c r="I482" s="40">
        <f>I484</f>
        <v>0</v>
      </c>
      <c r="J482" s="40">
        <f>J484</f>
        <v>2000</v>
      </c>
    </row>
    <row r="483" spans="1:10" x14ac:dyDescent="0.25">
      <c r="A483" s="26"/>
      <c r="B483" s="58"/>
      <c r="C483" s="58"/>
      <c r="D483" s="38"/>
      <c r="E483" s="42" t="s">
        <v>19</v>
      </c>
      <c r="F483" s="40"/>
      <c r="G483" s="40"/>
      <c r="H483" s="40"/>
      <c r="I483" s="40"/>
      <c r="J483" s="40"/>
    </row>
    <row r="484" spans="1:10" ht="39" customHeight="1" x14ac:dyDescent="0.25">
      <c r="A484" s="26"/>
      <c r="B484" s="58"/>
      <c r="C484" s="58"/>
      <c r="D484" s="38"/>
      <c r="E484" s="42" t="s">
        <v>208</v>
      </c>
      <c r="F484" s="40">
        <f>G484+H484</f>
        <v>2000</v>
      </c>
      <c r="G484" s="40">
        <v>2000</v>
      </c>
      <c r="H484" s="40"/>
      <c r="I484" s="49"/>
      <c r="J484" s="49">
        <f>F484+I484</f>
        <v>2000</v>
      </c>
    </row>
    <row r="485" spans="1:10" s="25" customFormat="1" ht="15" customHeight="1" x14ac:dyDescent="0.25">
      <c r="A485" s="26"/>
      <c r="B485" s="14" t="s">
        <v>98</v>
      </c>
      <c r="C485" s="14"/>
      <c r="D485" s="15"/>
      <c r="E485" s="28" t="s">
        <v>72</v>
      </c>
      <c r="F485" s="29">
        <f>G485+H485</f>
        <v>3000</v>
      </c>
      <c r="G485" s="29">
        <f t="shared" ref="G485:J486" si="55">G486</f>
        <v>3000</v>
      </c>
      <c r="H485" s="29">
        <f t="shared" si="55"/>
        <v>0</v>
      </c>
      <c r="I485" s="29">
        <f t="shared" si="55"/>
        <v>0</v>
      </c>
      <c r="J485" s="29">
        <f t="shared" si="55"/>
        <v>3000</v>
      </c>
    </row>
    <row r="486" spans="1:10" s="36" customFormat="1" ht="15" customHeight="1" x14ac:dyDescent="0.25">
      <c r="A486" s="30"/>
      <c r="B486" s="32"/>
      <c r="C486" s="32" t="s">
        <v>73</v>
      </c>
      <c r="D486" s="33"/>
      <c r="E486" s="34" t="s">
        <v>24</v>
      </c>
      <c r="F486" s="35">
        <f>F487</f>
        <v>3000</v>
      </c>
      <c r="G486" s="35">
        <f t="shared" si="55"/>
        <v>3000</v>
      </c>
      <c r="H486" s="35">
        <f t="shared" si="55"/>
        <v>0</v>
      </c>
      <c r="I486" s="35">
        <f t="shared" si="55"/>
        <v>0</v>
      </c>
      <c r="J486" s="35">
        <f t="shared" si="55"/>
        <v>3000</v>
      </c>
    </row>
    <row r="487" spans="1:10" ht="15" customHeight="1" x14ac:dyDescent="0.25">
      <c r="A487" s="26"/>
      <c r="B487" s="58"/>
      <c r="C487" s="50" t="s">
        <v>73</v>
      </c>
      <c r="D487" s="38">
        <v>4300</v>
      </c>
      <c r="E487" s="76" t="s">
        <v>62</v>
      </c>
      <c r="F487" s="40">
        <f>G487+H487</f>
        <v>3000</v>
      </c>
      <c r="G487" s="40">
        <f>G489</f>
        <v>3000</v>
      </c>
      <c r="H487" s="40">
        <f>H489</f>
        <v>0</v>
      </c>
      <c r="I487" s="40">
        <f>I489</f>
        <v>0</v>
      </c>
      <c r="J487" s="40">
        <f>J489</f>
        <v>3000</v>
      </c>
    </row>
    <row r="488" spans="1:10" ht="15" customHeight="1" x14ac:dyDescent="0.25">
      <c r="A488" s="26"/>
      <c r="B488" s="58"/>
      <c r="C488" s="58"/>
      <c r="D488" s="38"/>
      <c r="E488" s="42" t="s">
        <v>19</v>
      </c>
      <c r="F488" s="40"/>
      <c r="G488" s="40"/>
      <c r="H488" s="40"/>
      <c r="I488" s="40"/>
      <c r="J488" s="40"/>
    </row>
    <row r="489" spans="1:10" ht="33" customHeight="1" x14ac:dyDescent="0.25">
      <c r="A489" s="26"/>
      <c r="B489" s="77"/>
      <c r="C489" s="77"/>
      <c r="D489" s="78"/>
      <c r="E489" s="79" t="s">
        <v>209</v>
      </c>
      <c r="F489" s="49">
        <f t="shared" ref="F489:F494" si="56">G489+H489</f>
        <v>3000</v>
      </c>
      <c r="G489" s="49">
        <v>3000</v>
      </c>
      <c r="H489" s="49"/>
      <c r="I489" s="40"/>
      <c r="J489" s="40">
        <f>F489+I489</f>
        <v>3000</v>
      </c>
    </row>
    <row r="490" spans="1:10" x14ac:dyDescent="0.25">
      <c r="A490" s="13"/>
      <c r="B490" s="14" t="s">
        <v>35</v>
      </c>
      <c r="C490" s="14"/>
      <c r="D490" s="15"/>
      <c r="E490" s="28" t="s">
        <v>36</v>
      </c>
      <c r="F490" s="29">
        <f t="shared" si="56"/>
        <v>26588.5</v>
      </c>
      <c r="G490" s="29">
        <f>G491+G504</f>
        <v>26588.5</v>
      </c>
      <c r="H490" s="29">
        <f>H491+H504</f>
        <v>0</v>
      </c>
      <c r="I490" s="29">
        <f>I491</f>
        <v>0</v>
      </c>
      <c r="J490" s="29">
        <f>J491+J504</f>
        <v>26588.5</v>
      </c>
    </row>
    <row r="491" spans="1:10" x14ac:dyDescent="0.25">
      <c r="A491" s="68"/>
      <c r="B491" s="32"/>
      <c r="C491" s="32" t="s">
        <v>78</v>
      </c>
      <c r="D491" s="33"/>
      <c r="E491" s="34" t="s">
        <v>79</v>
      </c>
      <c r="F491" s="35">
        <f t="shared" si="56"/>
        <v>9088.5</v>
      </c>
      <c r="G491" s="35">
        <f>G492+G493+G494+G497+G501</f>
        <v>9088.5</v>
      </c>
      <c r="H491" s="35">
        <f>H492+H493+H494+H497+H501</f>
        <v>0</v>
      </c>
      <c r="I491" s="35">
        <f>I492+I493+I494+I497+I501</f>
        <v>0</v>
      </c>
      <c r="J491" s="35">
        <f>J492+J493+J494+J497+J501</f>
        <v>9088.5</v>
      </c>
    </row>
    <row r="492" spans="1:10" x14ac:dyDescent="0.25">
      <c r="A492" s="68"/>
      <c r="B492" s="32"/>
      <c r="C492" s="31" t="s">
        <v>78</v>
      </c>
      <c r="D492" s="38">
        <v>4110</v>
      </c>
      <c r="E492" s="39" t="s">
        <v>29</v>
      </c>
      <c r="F492" s="40">
        <f t="shared" si="56"/>
        <v>575</v>
      </c>
      <c r="G492" s="40">
        <v>575</v>
      </c>
      <c r="H492" s="35"/>
      <c r="I492" s="35"/>
      <c r="J492" s="40">
        <f>F492+I492</f>
        <v>575</v>
      </c>
    </row>
    <row r="493" spans="1:10" x14ac:dyDescent="0.25">
      <c r="A493" s="68"/>
      <c r="B493" s="32"/>
      <c r="C493" s="31" t="s">
        <v>78</v>
      </c>
      <c r="D493" s="38">
        <v>4120</v>
      </c>
      <c r="E493" s="39" t="s">
        <v>30</v>
      </c>
      <c r="F493" s="40">
        <f t="shared" si="56"/>
        <v>82</v>
      </c>
      <c r="G493" s="40">
        <v>82</v>
      </c>
      <c r="H493" s="35"/>
      <c r="I493" s="35"/>
      <c r="J493" s="40">
        <f>F493+I493</f>
        <v>82</v>
      </c>
    </row>
    <row r="494" spans="1:10" x14ac:dyDescent="0.25">
      <c r="A494" s="68"/>
      <c r="B494" s="32"/>
      <c r="C494" s="31" t="s">
        <v>78</v>
      </c>
      <c r="D494" s="38">
        <v>4170</v>
      </c>
      <c r="E494" s="42" t="s">
        <v>196</v>
      </c>
      <c r="F494" s="40">
        <f t="shared" si="56"/>
        <v>3343</v>
      </c>
      <c r="G494" s="40">
        <f>G496</f>
        <v>3343</v>
      </c>
      <c r="H494" s="40">
        <f>H496</f>
        <v>0</v>
      </c>
      <c r="I494" s="40">
        <f>I496</f>
        <v>0</v>
      </c>
      <c r="J494" s="40">
        <f>J496</f>
        <v>3343</v>
      </c>
    </row>
    <row r="495" spans="1:10" x14ac:dyDescent="0.25">
      <c r="A495" s="68"/>
      <c r="B495" s="32"/>
      <c r="C495" s="32"/>
      <c r="D495" s="38"/>
      <c r="E495" s="42" t="s">
        <v>19</v>
      </c>
      <c r="F495" s="40"/>
      <c r="G495" s="40"/>
      <c r="H495" s="40"/>
      <c r="I495" s="40"/>
      <c r="J495" s="40"/>
    </row>
    <row r="496" spans="1:10" ht="21.75" customHeight="1" x14ac:dyDescent="0.25">
      <c r="A496" s="68"/>
      <c r="B496" s="32"/>
      <c r="C496" s="32"/>
      <c r="D496" s="38"/>
      <c r="E496" s="42" t="s">
        <v>210</v>
      </c>
      <c r="F496" s="40">
        <f>G496+H496</f>
        <v>3343</v>
      </c>
      <c r="G496" s="40">
        <v>3343</v>
      </c>
      <c r="H496" s="40"/>
      <c r="I496" s="40"/>
      <c r="J496" s="40">
        <f>F496+I496</f>
        <v>3343</v>
      </c>
    </row>
    <row r="497" spans="1:10" x14ac:dyDescent="0.25">
      <c r="A497" s="26"/>
      <c r="B497" s="58"/>
      <c r="C497" s="37" t="s">
        <v>78</v>
      </c>
      <c r="D497" s="38">
        <v>4210</v>
      </c>
      <c r="E497" s="42" t="s">
        <v>33</v>
      </c>
      <c r="F497" s="40">
        <f>G497+H497</f>
        <v>3088.5</v>
      </c>
      <c r="G497" s="40">
        <f>SUM(G499:G500)</f>
        <v>3088.5</v>
      </c>
      <c r="H497" s="40">
        <f>SUM(H499:H500)</f>
        <v>0</v>
      </c>
      <c r="I497" s="40">
        <f>SUM(I499:I500)</f>
        <v>0</v>
      </c>
      <c r="J497" s="40">
        <f>SUM(J499:J500)</f>
        <v>3088.5</v>
      </c>
    </row>
    <row r="498" spans="1:10" x14ac:dyDescent="0.25">
      <c r="A498" s="26"/>
      <c r="B498" s="58"/>
      <c r="C498" s="58"/>
      <c r="D498" s="38"/>
      <c r="E498" s="42" t="s">
        <v>19</v>
      </c>
      <c r="F498" s="40"/>
      <c r="G498" s="40"/>
      <c r="H498" s="40"/>
      <c r="I498" s="40"/>
      <c r="J498" s="40"/>
    </row>
    <row r="499" spans="1:10" ht="30" x14ac:dyDescent="0.25">
      <c r="A499" s="26"/>
      <c r="B499" s="58"/>
      <c r="C499" s="58"/>
      <c r="D499" s="38"/>
      <c r="E499" s="42" t="s">
        <v>211</v>
      </c>
      <c r="F499" s="40">
        <f>G499+H499</f>
        <v>2000</v>
      </c>
      <c r="G499" s="40">
        <v>2000</v>
      </c>
      <c r="H499" s="40"/>
      <c r="I499" s="40"/>
      <c r="J499" s="40">
        <f>F499+I499</f>
        <v>2000</v>
      </c>
    </row>
    <row r="500" spans="1:10" x14ac:dyDescent="0.25">
      <c r="A500" s="26"/>
      <c r="B500" s="58"/>
      <c r="C500" s="58"/>
      <c r="D500" s="38"/>
      <c r="E500" s="42" t="s">
        <v>212</v>
      </c>
      <c r="F500" s="40">
        <f>G500+H500</f>
        <v>1088.5</v>
      </c>
      <c r="G500" s="40">
        <v>1088.5</v>
      </c>
      <c r="H500" s="40"/>
      <c r="I500" s="40"/>
      <c r="J500" s="40">
        <f>F500+I500</f>
        <v>1088.5</v>
      </c>
    </row>
    <row r="501" spans="1:10" ht="18.75" customHeight="1" x14ac:dyDescent="0.25">
      <c r="A501" s="55"/>
      <c r="B501" s="58"/>
      <c r="C501" s="37" t="s">
        <v>78</v>
      </c>
      <c r="D501" s="38">
        <v>4300</v>
      </c>
      <c r="E501" s="42" t="s">
        <v>38</v>
      </c>
      <c r="F501" s="40">
        <f>G501+H501</f>
        <v>2000</v>
      </c>
      <c r="G501" s="40">
        <f>G503</f>
        <v>2000</v>
      </c>
      <c r="H501" s="40">
        <f>H503</f>
        <v>0</v>
      </c>
      <c r="I501" s="40">
        <f>I503</f>
        <v>0</v>
      </c>
      <c r="J501" s="40">
        <f>J503</f>
        <v>2000</v>
      </c>
    </row>
    <row r="502" spans="1:10" ht="18.75" customHeight="1" x14ac:dyDescent="0.25">
      <c r="A502" s="26"/>
      <c r="B502" s="58"/>
      <c r="C502" s="58"/>
      <c r="D502" s="38"/>
      <c r="E502" s="42" t="s">
        <v>19</v>
      </c>
      <c r="F502" s="40"/>
      <c r="G502" s="40"/>
      <c r="H502" s="40"/>
      <c r="I502" s="40"/>
      <c r="J502" s="40"/>
    </row>
    <row r="503" spans="1:10" ht="18.75" customHeight="1" x14ac:dyDescent="0.25">
      <c r="A503" s="26"/>
      <c r="B503" s="58"/>
      <c r="C503" s="58"/>
      <c r="D503" s="38"/>
      <c r="E503" s="42" t="s">
        <v>213</v>
      </c>
      <c r="F503" s="40">
        <f>G503+H503</f>
        <v>2000</v>
      </c>
      <c r="G503" s="40">
        <v>2000</v>
      </c>
      <c r="H503" s="40"/>
      <c r="I503" s="40"/>
      <c r="J503" s="40">
        <f>F503+I503</f>
        <v>2000</v>
      </c>
    </row>
    <row r="504" spans="1:10" s="36" customFormat="1" x14ac:dyDescent="0.25">
      <c r="A504" s="30"/>
      <c r="B504" s="32"/>
      <c r="C504" s="32" t="s">
        <v>37</v>
      </c>
      <c r="D504" s="33"/>
      <c r="E504" s="54" t="s">
        <v>24</v>
      </c>
      <c r="F504" s="35">
        <f>F505</f>
        <v>17500</v>
      </c>
      <c r="G504" s="35">
        <f>G505</f>
        <v>17500</v>
      </c>
      <c r="H504" s="35">
        <f>H505</f>
        <v>0</v>
      </c>
      <c r="I504" s="35">
        <f>I505</f>
        <v>0</v>
      </c>
      <c r="J504" s="35">
        <f>J505</f>
        <v>17500</v>
      </c>
    </row>
    <row r="505" spans="1:10" x14ac:dyDescent="0.25">
      <c r="A505" s="55"/>
      <c r="B505" s="58"/>
      <c r="C505" s="50" t="s">
        <v>37</v>
      </c>
      <c r="D505" s="38">
        <v>4300</v>
      </c>
      <c r="E505" s="42" t="s">
        <v>62</v>
      </c>
      <c r="F505" s="40">
        <f>SUM(F507:F508)</f>
        <v>17500</v>
      </c>
      <c r="G505" s="40">
        <f>SUM(G507:G508)</f>
        <v>17500</v>
      </c>
      <c r="H505" s="40">
        <f>SUM(H507:H508)</f>
        <v>0</v>
      </c>
      <c r="I505" s="40">
        <f>I507+I508</f>
        <v>0</v>
      </c>
      <c r="J505" s="40">
        <f>J507+J508</f>
        <v>17500</v>
      </c>
    </row>
    <row r="506" spans="1:10" x14ac:dyDescent="0.25">
      <c r="A506" s="26"/>
      <c r="B506" s="58"/>
      <c r="C506" s="58"/>
      <c r="D506" s="38"/>
      <c r="E506" s="42" t="s">
        <v>19</v>
      </c>
      <c r="F506" s="40"/>
      <c r="G506" s="40"/>
      <c r="H506" s="40"/>
      <c r="I506" s="40"/>
      <c r="J506" s="40"/>
    </row>
    <row r="507" spans="1:10" ht="21.75" customHeight="1" x14ac:dyDescent="0.25">
      <c r="A507" s="26"/>
      <c r="B507" s="58"/>
      <c r="C507" s="58"/>
      <c r="D507" s="38"/>
      <c r="E507" s="42" t="s">
        <v>214</v>
      </c>
      <c r="F507" s="40">
        <f>G507+H507</f>
        <v>7500</v>
      </c>
      <c r="G507" s="40">
        <v>7500</v>
      </c>
      <c r="H507" s="40"/>
      <c r="I507" s="40"/>
      <c r="J507" s="40">
        <f>F507+I507</f>
        <v>7500</v>
      </c>
    </row>
    <row r="508" spans="1:10" ht="36" customHeight="1" x14ac:dyDescent="0.25">
      <c r="A508" s="26"/>
      <c r="B508" s="77"/>
      <c r="C508" s="77"/>
      <c r="D508" s="78"/>
      <c r="E508" s="48" t="s">
        <v>215</v>
      </c>
      <c r="F508" s="49">
        <f>G508+H508</f>
        <v>10000</v>
      </c>
      <c r="G508" s="49">
        <v>10000</v>
      </c>
      <c r="H508" s="49"/>
      <c r="I508" s="49"/>
      <c r="J508" s="49">
        <f>F508+I508</f>
        <v>10000</v>
      </c>
    </row>
    <row r="509" spans="1:10" s="25" customFormat="1" x14ac:dyDescent="0.25">
      <c r="A509" s="26"/>
      <c r="B509" s="14" t="s">
        <v>40</v>
      </c>
      <c r="C509" s="128"/>
      <c r="D509" s="129"/>
      <c r="E509" s="28" t="s">
        <v>41</v>
      </c>
      <c r="F509" s="29">
        <f>G509+H509</f>
        <v>1100</v>
      </c>
      <c r="G509" s="29">
        <f t="shared" ref="G509:J510" si="57">G510</f>
        <v>1100</v>
      </c>
      <c r="H509" s="29">
        <f t="shared" si="57"/>
        <v>0</v>
      </c>
      <c r="I509" s="29">
        <f t="shared" si="57"/>
        <v>0</v>
      </c>
      <c r="J509" s="29">
        <f t="shared" si="57"/>
        <v>1100</v>
      </c>
    </row>
    <row r="510" spans="1:10" s="36" customFormat="1" x14ac:dyDescent="0.25">
      <c r="A510" s="30"/>
      <c r="B510" s="32"/>
      <c r="C510" s="130" t="s">
        <v>42</v>
      </c>
      <c r="D510" s="131"/>
      <c r="E510" s="34" t="s">
        <v>24</v>
      </c>
      <c r="F510" s="35">
        <f>G510+H510</f>
        <v>1100</v>
      </c>
      <c r="G510" s="35">
        <f t="shared" si="57"/>
        <v>1100</v>
      </c>
      <c r="H510" s="35">
        <f t="shared" si="57"/>
        <v>0</v>
      </c>
      <c r="I510" s="35">
        <f t="shared" si="57"/>
        <v>0</v>
      </c>
      <c r="J510" s="35">
        <f t="shared" si="57"/>
        <v>1100</v>
      </c>
    </row>
    <row r="511" spans="1:10" x14ac:dyDescent="0.25">
      <c r="A511" s="55"/>
      <c r="B511" s="58"/>
      <c r="C511" s="143" t="s">
        <v>42</v>
      </c>
      <c r="D511" s="134">
        <v>4300</v>
      </c>
      <c r="E511" s="39" t="s">
        <v>216</v>
      </c>
      <c r="F511" s="40">
        <f>G511+H511</f>
        <v>1100</v>
      </c>
      <c r="G511" s="40">
        <f>G513</f>
        <v>1100</v>
      </c>
      <c r="H511" s="40">
        <f>H513</f>
        <v>0</v>
      </c>
      <c r="I511" s="40">
        <f>I513</f>
        <v>0</v>
      </c>
      <c r="J511" s="40">
        <f>J513</f>
        <v>1100</v>
      </c>
    </row>
    <row r="512" spans="1:10" x14ac:dyDescent="0.25">
      <c r="A512" s="26"/>
      <c r="B512" s="58"/>
      <c r="C512" s="132"/>
      <c r="D512" s="134"/>
      <c r="E512" s="39" t="s">
        <v>19</v>
      </c>
      <c r="F512" s="40"/>
      <c r="G512" s="40"/>
      <c r="H512" s="40"/>
      <c r="I512" s="40"/>
      <c r="J512" s="40"/>
    </row>
    <row r="513" spans="1:10" x14ac:dyDescent="0.25">
      <c r="A513" s="26"/>
      <c r="B513" s="58"/>
      <c r="C513" s="132"/>
      <c r="D513" s="134"/>
      <c r="E513" s="39" t="s">
        <v>217</v>
      </c>
      <c r="F513" s="40">
        <f>G513+H513</f>
        <v>1100</v>
      </c>
      <c r="G513" s="40">
        <v>1100</v>
      </c>
      <c r="H513" s="40"/>
      <c r="I513" s="40"/>
      <c r="J513" s="40">
        <f>F513+I513</f>
        <v>1100</v>
      </c>
    </row>
    <row r="514" spans="1:10" x14ac:dyDescent="0.25">
      <c r="A514" s="26"/>
      <c r="B514" s="14" t="s">
        <v>45</v>
      </c>
      <c r="C514" s="14"/>
      <c r="D514" s="15"/>
      <c r="E514" s="62" t="s">
        <v>46</v>
      </c>
      <c r="F514" s="29">
        <f>G514+H514</f>
        <v>500</v>
      </c>
      <c r="G514" s="29">
        <f t="shared" ref="G514:J515" si="58">G515</f>
        <v>500</v>
      </c>
      <c r="H514" s="29">
        <f t="shared" si="58"/>
        <v>0</v>
      </c>
      <c r="I514" s="29">
        <f t="shared" si="58"/>
        <v>0</v>
      </c>
      <c r="J514" s="29">
        <f t="shared" si="58"/>
        <v>500</v>
      </c>
    </row>
    <row r="515" spans="1:10" x14ac:dyDescent="0.25">
      <c r="A515" s="26"/>
      <c r="B515" s="32"/>
      <c r="C515" s="32" t="s">
        <v>47</v>
      </c>
      <c r="D515" s="33"/>
      <c r="E515" s="80" t="s">
        <v>24</v>
      </c>
      <c r="F515" s="35">
        <f>G515+H515</f>
        <v>500</v>
      </c>
      <c r="G515" s="35">
        <f t="shared" si="58"/>
        <v>500</v>
      </c>
      <c r="H515" s="35">
        <f t="shared" si="58"/>
        <v>0</v>
      </c>
      <c r="I515" s="35">
        <f t="shared" si="58"/>
        <v>0</v>
      </c>
      <c r="J515" s="35">
        <f t="shared" si="58"/>
        <v>500</v>
      </c>
    </row>
    <row r="516" spans="1:10" x14ac:dyDescent="0.25">
      <c r="A516" s="26"/>
      <c r="B516" s="58"/>
      <c r="C516" s="37" t="s">
        <v>47</v>
      </c>
      <c r="D516" s="38">
        <v>4210</v>
      </c>
      <c r="E516" s="42" t="s">
        <v>33</v>
      </c>
      <c r="F516" s="40">
        <f>G516+H516</f>
        <v>500</v>
      </c>
      <c r="G516" s="40">
        <f>G518</f>
        <v>500</v>
      </c>
      <c r="H516" s="40">
        <f>H518</f>
        <v>0</v>
      </c>
      <c r="I516" s="40">
        <f>I518</f>
        <v>0</v>
      </c>
      <c r="J516" s="40">
        <f>J518</f>
        <v>500</v>
      </c>
    </row>
    <row r="517" spans="1:10" x14ac:dyDescent="0.25">
      <c r="A517" s="26"/>
      <c r="B517" s="58"/>
      <c r="C517" s="58"/>
      <c r="D517" s="38"/>
      <c r="E517" s="42" t="s">
        <v>19</v>
      </c>
      <c r="F517" s="40"/>
      <c r="G517" s="40"/>
      <c r="H517" s="40"/>
      <c r="I517" s="40"/>
      <c r="J517" s="40"/>
    </row>
    <row r="518" spans="1:10" ht="37.5" customHeight="1" x14ac:dyDescent="0.25">
      <c r="A518" s="26"/>
      <c r="B518" s="58"/>
      <c r="C518" s="58"/>
      <c r="D518" s="38"/>
      <c r="E518" s="42" t="s">
        <v>218</v>
      </c>
      <c r="F518" s="40">
        <f>G518+H518</f>
        <v>500</v>
      </c>
      <c r="G518" s="40">
        <v>500</v>
      </c>
      <c r="H518" s="40"/>
      <c r="I518" s="40"/>
      <c r="J518" s="40">
        <f>F518+I518</f>
        <v>500</v>
      </c>
    </row>
    <row r="519" spans="1:10" x14ac:dyDescent="0.25">
      <c r="A519" s="23">
        <v>14</v>
      </c>
      <c r="B519" s="167" t="s">
        <v>219</v>
      </c>
      <c r="C519" s="167"/>
      <c r="D519" s="167"/>
      <c r="E519" s="167"/>
      <c r="F519" s="66">
        <f>G519+H519</f>
        <v>76471</v>
      </c>
      <c r="G519" s="66">
        <f>G520+G528+G541+G546+G551+G564+G578</f>
        <v>64471</v>
      </c>
      <c r="H519" s="66">
        <f>H520+H546+H551+H564+H578+H528+H541</f>
        <v>12000</v>
      </c>
      <c r="I519" s="66">
        <f>I520+I546+I551+I564+I578+I528+I541</f>
        <v>0</v>
      </c>
      <c r="J519" s="66">
        <f>J520+J546+J551+J564+J578+J528+J541</f>
        <v>76471</v>
      </c>
    </row>
    <row r="520" spans="1:10" x14ac:dyDescent="0.25">
      <c r="A520" s="26"/>
      <c r="B520" s="14" t="s">
        <v>91</v>
      </c>
      <c r="C520" s="14"/>
      <c r="D520" s="15"/>
      <c r="E520" s="56" t="s">
        <v>92</v>
      </c>
      <c r="F520" s="29">
        <f>G520+H520</f>
        <v>16500</v>
      </c>
      <c r="G520" s="29">
        <f>G521</f>
        <v>16500</v>
      </c>
      <c r="H520" s="29">
        <f>H521</f>
        <v>0</v>
      </c>
      <c r="I520" s="29">
        <f>I521</f>
        <v>0</v>
      </c>
      <c r="J520" s="29">
        <f>J521</f>
        <v>16500</v>
      </c>
    </row>
    <row r="521" spans="1:10" x14ac:dyDescent="0.25">
      <c r="A521" s="26"/>
      <c r="B521" s="94"/>
      <c r="C521" s="32" t="s">
        <v>93</v>
      </c>
      <c r="D521" s="33"/>
      <c r="E521" s="69" t="s">
        <v>94</v>
      </c>
      <c r="F521" s="35">
        <f>G521+H521</f>
        <v>16500</v>
      </c>
      <c r="G521" s="35">
        <f>G525+G522</f>
        <v>16500</v>
      </c>
      <c r="H521" s="35">
        <f>H525+H522</f>
        <v>0</v>
      </c>
      <c r="I521" s="35">
        <f>I525+I522</f>
        <v>0</v>
      </c>
      <c r="J521" s="35">
        <f>J525+J522</f>
        <v>16500</v>
      </c>
    </row>
    <row r="522" spans="1:10" x14ac:dyDescent="0.25">
      <c r="A522" s="26"/>
      <c r="B522" s="83"/>
      <c r="C522" s="50" t="s">
        <v>93</v>
      </c>
      <c r="D522" s="38">
        <v>4210</v>
      </c>
      <c r="E522" s="42" t="s">
        <v>33</v>
      </c>
      <c r="F522" s="40">
        <f>G522+H522</f>
        <v>12000</v>
      </c>
      <c r="G522" s="40">
        <f>G524</f>
        <v>12000</v>
      </c>
      <c r="H522" s="40">
        <v>0</v>
      </c>
      <c r="I522" s="40">
        <f>I524</f>
        <v>0</v>
      </c>
      <c r="J522" s="40">
        <f>J524</f>
        <v>12000</v>
      </c>
    </row>
    <row r="523" spans="1:10" x14ac:dyDescent="0.25">
      <c r="A523" s="26"/>
      <c r="B523" s="83"/>
      <c r="C523" s="58"/>
      <c r="D523" s="38"/>
      <c r="E523" s="45" t="s">
        <v>174</v>
      </c>
      <c r="F523" s="113"/>
      <c r="G523" s="113"/>
      <c r="H523" s="113"/>
      <c r="I523" s="113"/>
      <c r="J523" s="113"/>
    </row>
    <row r="524" spans="1:10" x14ac:dyDescent="0.25">
      <c r="A524" s="26"/>
      <c r="B524" s="83"/>
      <c r="C524" s="58"/>
      <c r="D524" s="38"/>
      <c r="E524" s="45" t="s">
        <v>220</v>
      </c>
      <c r="F524" s="40">
        <f>G524+H524</f>
        <v>12000</v>
      </c>
      <c r="G524" s="40">
        <v>12000</v>
      </c>
      <c r="H524" s="40"/>
      <c r="I524" s="40"/>
      <c r="J524" s="40">
        <f>F524+I524</f>
        <v>12000</v>
      </c>
    </row>
    <row r="525" spans="1:10" x14ac:dyDescent="0.25">
      <c r="A525" s="55"/>
      <c r="B525" s="58"/>
      <c r="C525" s="37" t="s">
        <v>93</v>
      </c>
      <c r="D525" s="38">
        <v>4300</v>
      </c>
      <c r="E525" s="39" t="s">
        <v>38</v>
      </c>
      <c r="F525" s="40">
        <f>G525+H525</f>
        <v>4500</v>
      </c>
      <c r="G525" s="40">
        <f>G527</f>
        <v>4500</v>
      </c>
      <c r="H525" s="40">
        <v>0</v>
      </c>
      <c r="I525" s="40">
        <f>I527</f>
        <v>0</v>
      </c>
      <c r="J525" s="40">
        <f>J527</f>
        <v>4500</v>
      </c>
    </row>
    <row r="526" spans="1:10" x14ac:dyDescent="0.25">
      <c r="A526" s="26"/>
      <c r="B526" s="83"/>
      <c r="C526" s="83"/>
      <c r="D526" s="84"/>
      <c r="E526" s="39" t="s">
        <v>19</v>
      </c>
      <c r="F526" s="113"/>
      <c r="G526" s="113"/>
      <c r="H526" s="113"/>
      <c r="I526" s="113"/>
      <c r="J526" s="113"/>
    </row>
    <row r="527" spans="1:10" x14ac:dyDescent="0.25">
      <c r="A527" s="26"/>
      <c r="B527" s="150"/>
      <c r="C527" s="150"/>
      <c r="D527" s="151"/>
      <c r="E527" s="152" t="s">
        <v>221</v>
      </c>
      <c r="F527" s="49">
        <f>G527+H527</f>
        <v>4500</v>
      </c>
      <c r="G527" s="49">
        <v>4500</v>
      </c>
      <c r="H527" s="49"/>
      <c r="I527" s="49"/>
      <c r="J527" s="49">
        <f>F527+I527</f>
        <v>4500</v>
      </c>
    </row>
    <row r="528" spans="1:10" s="25" customFormat="1" x14ac:dyDescent="0.25">
      <c r="A528" s="26"/>
      <c r="B528" s="27" t="s">
        <v>141</v>
      </c>
      <c r="C528" s="14"/>
      <c r="D528" s="15"/>
      <c r="E528" s="28" t="s">
        <v>15</v>
      </c>
      <c r="F528" s="29">
        <f>G528+H528</f>
        <v>23900</v>
      </c>
      <c r="G528" s="29">
        <f>G529+G534</f>
        <v>11900</v>
      </c>
      <c r="H528" s="29">
        <f>H529+H534</f>
        <v>12000</v>
      </c>
      <c r="I528" s="29">
        <f>I529</f>
        <v>0</v>
      </c>
      <c r="J528" s="29">
        <f>J529+J534</f>
        <v>23900</v>
      </c>
    </row>
    <row r="529" spans="1:10" s="36" customFormat="1" x14ac:dyDescent="0.25">
      <c r="A529" s="68"/>
      <c r="B529" s="32"/>
      <c r="C529" s="32" t="s">
        <v>16</v>
      </c>
      <c r="D529" s="33"/>
      <c r="E529" s="34" t="s">
        <v>17</v>
      </c>
      <c r="F529" s="35">
        <f>F530</f>
        <v>9500</v>
      </c>
      <c r="G529" s="35">
        <f>G530</f>
        <v>9500</v>
      </c>
      <c r="H529" s="35">
        <f>H530</f>
        <v>0</v>
      </c>
      <c r="I529" s="35">
        <f>I530</f>
        <v>0</v>
      </c>
      <c r="J529" s="35">
        <f>J530</f>
        <v>9500</v>
      </c>
    </row>
    <row r="530" spans="1:10" x14ac:dyDescent="0.25">
      <c r="A530" s="55"/>
      <c r="B530" s="58"/>
      <c r="C530" s="50" t="s">
        <v>16</v>
      </c>
      <c r="D530" s="38">
        <v>4210</v>
      </c>
      <c r="E530" s="42" t="s">
        <v>33</v>
      </c>
      <c r="F530" s="40">
        <f>G530+H530</f>
        <v>9500</v>
      </c>
      <c r="G530" s="40">
        <f>G532+G533</f>
        <v>9500</v>
      </c>
      <c r="H530" s="40">
        <f>H532+H533</f>
        <v>0</v>
      </c>
      <c r="I530" s="40">
        <f>I532+I533</f>
        <v>0</v>
      </c>
      <c r="J530" s="40">
        <f>J532+J533</f>
        <v>9500</v>
      </c>
    </row>
    <row r="531" spans="1:10" x14ac:dyDescent="0.25">
      <c r="A531" s="26"/>
      <c r="B531" s="83"/>
      <c r="C531" s="83"/>
      <c r="D531" s="84"/>
      <c r="E531" s="96" t="s">
        <v>19</v>
      </c>
      <c r="F531" s="40"/>
      <c r="G531" s="40"/>
      <c r="H531" s="40"/>
      <c r="I531" s="40"/>
      <c r="J531" s="40"/>
    </row>
    <row r="532" spans="1:10" x14ac:dyDescent="0.25">
      <c r="A532" s="26"/>
      <c r="B532" s="83"/>
      <c r="C532" s="83"/>
      <c r="D532" s="84"/>
      <c r="E532" s="96" t="s">
        <v>222</v>
      </c>
      <c r="F532" s="40">
        <f>G532+H532</f>
        <v>8000</v>
      </c>
      <c r="G532" s="40">
        <v>8000</v>
      </c>
      <c r="H532" s="40"/>
      <c r="I532" s="40"/>
      <c r="J532" s="40">
        <f>F532+I532</f>
        <v>8000</v>
      </c>
    </row>
    <row r="533" spans="1:10" x14ac:dyDescent="0.25">
      <c r="A533" s="26"/>
      <c r="B533" s="83"/>
      <c r="C533" s="83"/>
      <c r="D533" s="84"/>
      <c r="E533" s="96" t="s">
        <v>223</v>
      </c>
      <c r="F533" s="40">
        <f>G533+H533</f>
        <v>1500</v>
      </c>
      <c r="G533" s="40">
        <v>1500</v>
      </c>
      <c r="H533" s="40"/>
      <c r="I533" s="40"/>
      <c r="J533" s="40">
        <f>F533+I533</f>
        <v>1500</v>
      </c>
    </row>
    <row r="534" spans="1:10" s="36" customFormat="1" x14ac:dyDescent="0.25">
      <c r="A534" s="68"/>
      <c r="B534" s="32"/>
      <c r="C534" s="32" t="s">
        <v>224</v>
      </c>
      <c r="D534" s="33"/>
      <c r="E534" s="95" t="s">
        <v>24</v>
      </c>
      <c r="F534" s="35">
        <f>G534+H534</f>
        <v>14400</v>
      </c>
      <c r="G534" s="35">
        <f>G535</f>
        <v>2400</v>
      </c>
      <c r="H534" s="35">
        <f>H535+H538</f>
        <v>12000</v>
      </c>
      <c r="I534" s="35">
        <f>I535+I538</f>
        <v>0</v>
      </c>
      <c r="J534" s="35">
        <f>J535+J538</f>
        <v>14400</v>
      </c>
    </row>
    <row r="535" spans="1:10" x14ac:dyDescent="0.25">
      <c r="A535" s="55"/>
      <c r="B535" s="58"/>
      <c r="C535" s="50" t="s">
        <v>224</v>
      </c>
      <c r="D535" s="38">
        <v>4360</v>
      </c>
      <c r="E535" s="96" t="s">
        <v>225</v>
      </c>
      <c r="F535" s="40">
        <f>G535+H535</f>
        <v>2400</v>
      </c>
      <c r="G535" s="40">
        <f>G537</f>
        <v>2400</v>
      </c>
      <c r="H535" s="40">
        <f>H537</f>
        <v>0</v>
      </c>
      <c r="I535" s="40">
        <f>I537</f>
        <v>0</v>
      </c>
      <c r="J535" s="40">
        <f>J537</f>
        <v>2400</v>
      </c>
    </row>
    <row r="536" spans="1:10" x14ac:dyDescent="0.25">
      <c r="A536" s="26"/>
      <c r="B536" s="83"/>
      <c r="C536" s="83"/>
      <c r="D536" s="84"/>
      <c r="E536" s="96" t="s">
        <v>19</v>
      </c>
      <c r="F536" s="40"/>
      <c r="G536" s="40"/>
      <c r="H536" s="40"/>
      <c r="I536" s="40"/>
      <c r="J536" s="40"/>
    </row>
    <row r="537" spans="1:10" x14ac:dyDescent="0.25">
      <c r="A537" s="26"/>
      <c r="B537" s="83"/>
      <c r="C537" s="83"/>
      <c r="D537" s="84"/>
      <c r="E537" s="96" t="s">
        <v>226</v>
      </c>
      <c r="F537" s="40">
        <f>G537+H537</f>
        <v>2400</v>
      </c>
      <c r="G537" s="40">
        <v>2400</v>
      </c>
      <c r="H537" s="40"/>
      <c r="I537" s="40"/>
      <c r="J537" s="40">
        <f>F537+I537</f>
        <v>2400</v>
      </c>
    </row>
    <row r="538" spans="1:10" x14ac:dyDescent="0.25">
      <c r="A538" s="55"/>
      <c r="B538" s="58"/>
      <c r="C538" s="50" t="s">
        <v>224</v>
      </c>
      <c r="D538" s="38">
        <v>6050</v>
      </c>
      <c r="E538" s="42" t="s">
        <v>65</v>
      </c>
      <c r="F538" s="40">
        <f>G538+H538</f>
        <v>12000</v>
      </c>
      <c r="G538" s="40">
        <f>G540</f>
        <v>0</v>
      </c>
      <c r="H538" s="40">
        <f>H540</f>
        <v>12000</v>
      </c>
      <c r="I538" s="40">
        <f>I540</f>
        <v>0</v>
      </c>
      <c r="J538" s="40">
        <f>J540</f>
        <v>12000</v>
      </c>
    </row>
    <row r="539" spans="1:10" x14ac:dyDescent="0.25">
      <c r="A539" s="26"/>
      <c r="B539" s="83"/>
      <c r="C539" s="83"/>
      <c r="D539" s="84"/>
      <c r="E539" s="96" t="s">
        <v>174</v>
      </c>
      <c r="F539" s="40"/>
      <c r="G539" s="40"/>
      <c r="H539" s="40"/>
      <c r="I539" s="40"/>
      <c r="J539" s="40"/>
    </row>
    <row r="540" spans="1:10" x14ac:dyDescent="0.25">
      <c r="A540" s="26"/>
      <c r="B540" s="150"/>
      <c r="C540" s="150"/>
      <c r="D540" s="151"/>
      <c r="E540" s="152" t="s">
        <v>227</v>
      </c>
      <c r="F540" s="49">
        <f>G540+H540</f>
        <v>12000</v>
      </c>
      <c r="G540" s="49"/>
      <c r="H540" s="49">
        <v>12000</v>
      </c>
      <c r="I540" s="49"/>
      <c r="J540" s="49">
        <f>F540+I540</f>
        <v>12000</v>
      </c>
    </row>
    <row r="541" spans="1:10" s="25" customFormat="1" x14ac:dyDescent="0.25">
      <c r="A541" s="26"/>
      <c r="B541" s="14" t="s">
        <v>21</v>
      </c>
      <c r="C541" s="14"/>
      <c r="D541" s="15"/>
      <c r="E541" s="56" t="s">
        <v>181</v>
      </c>
      <c r="F541" s="29">
        <f>F542</f>
        <v>3000</v>
      </c>
      <c r="G541" s="29">
        <f>G542</f>
        <v>3000</v>
      </c>
      <c r="H541" s="29">
        <f>H542</f>
        <v>0</v>
      </c>
      <c r="I541" s="29">
        <f>I542</f>
        <v>0</v>
      </c>
      <c r="J541" s="29">
        <f>J542</f>
        <v>3000</v>
      </c>
    </row>
    <row r="542" spans="1:10" s="36" customFormat="1" x14ac:dyDescent="0.25">
      <c r="A542" s="68"/>
      <c r="B542" s="32"/>
      <c r="C542" s="32" t="s">
        <v>23</v>
      </c>
      <c r="D542" s="33"/>
      <c r="E542" s="95" t="s">
        <v>24</v>
      </c>
      <c r="F542" s="35">
        <f>G542+H542</f>
        <v>3000</v>
      </c>
      <c r="G542" s="35">
        <f>G543</f>
        <v>3000</v>
      </c>
      <c r="H542" s="35">
        <f>H543</f>
        <v>0</v>
      </c>
      <c r="I542" s="35">
        <f>I543</f>
        <v>0</v>
      </c>
      <c r="J542" s="35">
        <f>J543</f>
        <v>3000</v>
      </c>
    </row>
    <row r="543" spans="1:10" x14ac:dyDescent="0.25">
      <c r="A543" s="55"/>
      <c r="B543" s="58"/>
      <c r="C543" s="50" t="s">
        <v>23</v>
      </c>
      <c r="D543" s="38">
        <v>4300</v>
      </c>
      <c r="E543" s="96" t="s">
        <v>38</v>
      </c>
      <c r="F543" s="40">
        <f>F545</f>
        <v>3000</v>
      </c>
      <c r="G543" s="40">
        <f>G545</f>
        <v>3000</v>
      </c>
      <c r="H543" s="40">
        <f>H545</f>
        <v>0</v>
      </c>
      <c r="I543" s="40">
        <f>I545</f>
        <v>0</v>
      </c>
      <c r="J543" s="40">
        <f>J545</f>
        <v>3000</v>
      </c>
    </row>
    <row r="544" spans="1:10" x14ac:dyDescent="0.25">
      <c r="A544" s="26"/>
      <c r="B544" s="83"/>
      <c r="C544" s="83"/>
      <c r="D544" s="84"/>
      <c r="E544" s="96" t="s">
        <v>19</v>
      </c>
      <c r="F544" s="40"/>
      <c r="G544" s="40"/>
      <c r="H544" s="40"/>
      <c r="I544" s="40"/>
      <c r="J544" s="40"/>
    </row>
    <row r="545" spans="1:10" x14ac:dyDescent="0.25">
      <c r="A545" s="26"/>
      <c r="B545" s="83"/>
      <c r="C545" s="83"/>
      <c r="D545" s="84"/>
      <c r="E545" s="96" t="s">
        <v>228</v>
      </c>
      <c r="F545" s="40">
        <f>G545+H545</f>
        <v>3000</v>
      </c>
      <c r="G545" s="40">
        <v>3000</v>
      </c>
      <c r="H545" s="40"/>
      <c r="I545" s="40"/>
      <c r="J545" s="40">
        <f>F545+I545</f>
        <v>3000</v>
      </c>
    </row>
    <row r="546" spans="1:10" x14ac:dyDescent="0.25">
      <c r="A546" s="26"/>
      <c r="B546" s="14" t="s">
        <v>98</v>
      </c>
      <c r="C546" s="14"/>
      <c r="D546" s="75"/>
      <c r="E546" s="28" t="s">
        <v>72</v>
      </c>
      <c r="F546" s="29">
        <f>G546+H546</f>
        <v>3000</v>
      </c>
      <c r="G546" s="29">
        <f t="shared" ref="G546:J547" si="59">G547</f>
        <v>3000</v>
      </c>
      <c r="H546" s="29">
        <f t="shared" si="59"/>
        <v>0</v>
      </c>
      <c r="I546" s="29">
        <f t="shared" si="59"/>
        <v>0</v>
      </c>
      <c r="J546" s="29">
        <f t="shared" si="59"/>
        <v>3000</v>
      </c>
    </row>
    <row r="547" spans="1:10" x14ac:dyDescent="0.25">
      <c r="A547" s="26"/>
      <c r="B547" s="94"/>
      <c r="C547" s="32" t="s">
        <v>73</v>
      </c>
      <c r="D547" s="33"/>
      <c r="E547" s="34" t="s">
        <v>24</v>
      </c>
      <c r="F547" s="35">
        <f>G547</f>
        <v>3000</v>
      </c>
      <c r="G547" s="35">
        <f t="shared" si="59"/>
        <v>3000</v>
      </c>
      <c r="H547" s="35">
        <f t="shared" si="59"/>
        <v>0</v>
      </c>
      <c r="I547" s="35">
        <f t="shared" si="59"/>
        <v>0</v>
      </c>
      <c r="J547" s="35">
        <f t="shared" si="59"/>
        <v>3000</v>
      </c>
    </row>
    <row r="548" spans="1:10" x14ac:dyDescent="0.25">
      <c r="A548" s="55"/>
      <c r="B548" s="58"/>
      <c r="C548" s="37" t="s">
        <v>73</v>
      </c>
      <c r="D548" s="38">
        <v>4300</v>
      </c>
      <c r="E548" s="42" t="s">
        <v>62</v>
      </c>
      <c r="F548" s="40">
        <f>G548</f>
        <v>3000</v>
      </c>
      <c r="G548" s="40">
        <f>SUM(G550:G550)</f>
        <v>3000</v>
      </c>
      <c r="H548" s="40">
        <f>SUM(H550:H550)</f>
        <v>0</v>
      </c>
      <c r="I548" s="40">
        <f>SUM(I550:I550)</f>
        <v>0</v>
      </c>
      <c r="J548" s="40">
        <f>SUM(J550:J550)</f>
        <v>3000</v>
      </c>
    </row>
    <row r="549" spans="1:10" x14ac:dyDescent="0.25">
      <c r="A549" s="26"/>
      <c r="B549" s="83"/>
      <c r="C549" s="83"/>
      <c r="D549" s="38"/>
      <c r="E549" s="42" t="s">
        <v>19</v>
      </c>
      <c r="F549" s="40"/>
      <c r="G549" s="40"/>
      <c r="H549" s="40"/>
      <c r="I549" s="40"/>
      <c r="J549" s="40"/>
    </row>
    <row r="550" spans="1:10" x14ac:dyDescent="0.25">
      <c r="A550" s="26"/>
      <c r="B550" s="150"/>
      <c r="C550" s="150"/>
      <c r="D550" s="78"/>
      <c r="E550" s="48" t="s">
        <v>229</v>
      </c>
      <c r="F550" s="49">
        <f>G550+H550</f>
        <v>3000</v>
      </c>
      <c r="G550" s="49">
        <v>3000</v>
      </c>
      <c r="H550" s="49"/>
      <c r="I550" s="49"/>
      <c r="J550" s="49">
        <f>F550+I550</f>
        <v>3000</v>
      </c>
    </row>
    <row r="551" spans="1:10" x14ac:dyDescent="0.25">
      <c r="A551" s="26"/>
      <c r="B551" s="14" t="s">
        <v>35</v>
      </c>
      <c r="C551" s="14"/>
      <c r="D551" s="15"/>
      <c r="E551" s="28" t="s">
        <v>36</v>
      </c>
      <c r="F551" s="29">
        <f>G551+H551</f>
        <v>4371</v>
      </c>
      <c r="G551" s="29">
        <f>G552+G556+G560</f>
        <v>4371</v>
      </c>
      <c r="H551" s="29">
        <f>H552+H556+H560</f>
        <v>0</v>
      </c>
      <c r="I551" s="29">
        <f>I552+I556</f>
        <v>0</v>
      </c>
      <c r="J551" s="29">
        <f>J552+J556+J560</f>
        <v>4371</v>
      </c>
    </row>
    <row r="552" spans="1:10" x14ac:dyDescent="0.25">
      <c r="A552" s="26"/>
      <c r="B552" s="32"/>
      <c r="C552" s="32" t="s">
        <v>75</v>
      </c>
      <c r="D552" s="33"/>
      <c r="E552" s="34" t="s">
        <v>76</v>
      </c>
      <c r="F552" s="153">
        <f>G552+H552</f>
        <v>2800</v>
      </c>
      <c r="G552" s="153">
        <f>+G553</f>
        <v>2800</v>
      </c>
      <c r="H552" s="153">
        <f>+H553</f>
        <v>0</v>
      </c>
      <c r="I552" s="153">
        <f>+I553</f>
        <v>0</v>
      </c>
      <c r="J552" s="153">
        <f>+J553</f>
        <v>2800</v>
      </c>
    </row>
    <row r="553" spans="1:10" x14ac:dyDescent="0.25">
      <c r="A553" s="55"/>
      <c r="B553" s="58"/>
      <c r="C553" s="37" t="s">
        <v>75</v>
      </c>
      <c r="D553" s="38">
        <v>4300</v>
      </c>
      <c r="E553" s="42" t="s">
        <v>62</v>
      </c>
      <c r="F553" s="40">
        <f>G553+H553</f>
        <v>2800</v>
      </c>
      <c r="G553" s="40">
        <f>G555</f>
        <v>2800</v>
      </c>
      <c r="H553" s="40">
        <f>H555</f>
        <v>0</v>
      </c>
      <c r="I553" s="40">
        <f>I555</f>
        <v>0</v>
      </c>
      <c r="J553" s="40">
        <f>J555</f>
        <v>2800</v>
      </c>
    </row>
    <row r="554" spans="1:10" x14ac:dyDescent="0.25">
      <c r="A554" s="26"/>
      <c r="B554" s="58"/>
      <c r="C554" s="58"/>
      <c r="D554" s="38"/>
      <c r="E554" s="42" t="s">
        <v>19</v>
      </c>
      <c r="F554" s="40"/>
      <c r="G554" s="40"/>
      <c r="H554" s="40"/>
      <c r="I554" s="40"/>
      <c r="J554" s="40"/>
    </row>
    <row r="555" spans="1:10" ht="19.5" customHeight="1" x14ac:dyDescent="0.25">
      <c r="A555" s="26"/>
      <c r="B555" s="58"/>
      <c r="C555" s="58"/>
      <c r="D555" s="38"/>
      <c r="E555" s="42" t="s">
        <v>230</v>
      </c>
      <c r="F555" s="40">
        <f>G555+H555</f>
        <v>2800</v>
      </c>
      <c r="G555" s="40">
        <v>2800</v>
      </c>
      <c r="H555" s="40"/>
      <c r="I555" s="40"/>
      <c r="J555" s="40">
        <f>F555+I555</f>
        <v>2800</v>
      </c>
    </row>
    <row r="556" spans="1:10" x14ac:dyDescent="0.25">
      <c r="A556" s="26"/>
      <c r="B556" s="32"/>
      <c r="C556" s="32" t="s">
        <v>78</v>
      </c>
      <c r="D556" s="33"/>
      <c r="E556" s="34" t="s">
        <v>79</v>
      </c>
      <c r="F556" s="35">
        <f>G556+H556</f>
        <v>71</v>
      </c>
      <c r="G556" s="35">
        <f>G557</f>
        <v>71</v>
      </c>
      <c r="H556" s="35">
        <f>H557</f>
        <v>0</v>
      </c>
      <c r="I556" s="35">
        <f>I557</f>
        <v>0</v>
      </c>
      <c r="J556" s="35">
        <f>J557</f>
        <v>71</v>
      </c>
    </row>
    <row r="557" spans="1:10" x14ac:dyDescent="0.25">
      <c r="A557" s="26"/>
      <c r="B557" s="58"/>
      <c r="C557" s="37" t="s">
        <v>78</v>
      </c>
      <c r="D557" s="38">
        <v>4210</v>
      </c>
      <c r="E557" s="42" t="s">
        <v>33</v>
      </c>
      <c r="F557" s="40">
        <f>G557+H557</f>
        <v>71</v>
      </c>
      <c r="G557" s="40">
        <f>G559</f>
        <v>71</v>
      </c>
      <c r="H557" s="40">
        <v>0</v>
      </c>
      <c r="I557" s="40">
        <f>I559</f>
        <v>0</v>
      </c>
      <c r="J557" s="40">
        <f>J559</f>
        <v>71</v>
      </c>
    </row>
    <row r="558" spans="1:10" x14ac:dyDescent="0.25">
      <c r="A558" s="26"/>
      <c r="B558" s="58"/>
      <c r="C558" s="32"/>
      <c r="D558" s="33"/>
      <c r="E558" s="42" t="s">
        <v>19</v>
      </c>
      <c r="F558" s="40"/>
      <c r="G558" s="40"/>
      <c r="H558" s="40"/>
      <c r="I558" s="40"/>
      <c r="J558" s="40"/>
    </row>
    <row r="559" spans="1:10" ht="16.5" customHeight="1" x14ac:dyDescent="0.25">
      <c r="A559" s="26"/>
      <c r="B559" s="58"/>
      <c r="C559" s="32"/>
      <c r="D559" s="33"/>
      <c r="E559" s="42" t="s">
        <v>231</v>
      </c>
      <c r="F559" s="40">
        <f>G559+H559</f>
        <v>71</v>
      </c>
      <c r="G559" s="40">
        <v>71</v>
      </c>
      <c r="H559" s="40"/>
      <c r="I559" s="40"/>
      <c r="J559" s="40">
        <f>F559+I559</f>
        <v>71</v>
      </c>
    </row>
    <row r="560" spans="1:10" s="36" customFormat="1" ht="21.75" customHeight="1" x14ac:dyDescent="0.25">
      <c r="A560" s="30"/>
      <c r="B560" s="32"/>
      <c r="C560" s="32" t="s">
        <v>37</v>
      </c>
      <c r="D560" s="33"/>
      <c r="E560" s="54" t="s">
        <v>24</v>
      </c>
      <c r="F560" s="35">
        <f>G560+H560</f>
        <v>1500</v>
      </c>
      <c r="G560" s="35">
        <f>G561</f>
        <v>1500</v>
      </c>
      <c r="H560" s="35">
        <f>H561</f>
        <v>0</v>
      </c>
      <c r="I560" s="35">
        <f>I561</f>
        <v>0</v>
      </c>
      <c r="J560" s="35">
        <f>J561</f>
        <v>1500</v>
      </c>
    </row>
    <row r="561" spans="1:10" ht="16.5" customHeight="1" x14ac:dyDescent="0.25">
      <c r="A561" s="55"/>
      <c r="B561" s="58"/>
      <c r="C561" s="50" t="s">
        <v>37</v>
      </c>
      <c r="D561" s="38">
        <v>4300</v>
      </c>
      <c r="E561" s="42" t="s">
        <v>62</v>
      </c>
      <c r="F561" s="40">
        <f>G561+H561</f>
        <v>1500</v>
      </c>
      <c r="G561" s="40">
        <f>G563</f>
        <v>1500</v>
      </c>
      <c r="H561" s="40">
        <f>H563</f>
        <v>0</v>
      </c>
      <c r="I561" s="40">
        <f>I563</f>
        <v>0</v>
      </c>
      <c r="J561" s="40">
        <f>J563</f>
        <v>1500</v>
      </c>
    </row>
    <row r="562" spans="1:10" ht="17.25" customHeight="1" x14ac:dyDescent="0.25">
      <c r="A562" s="26"/>
      <c r="B562" s="58"/>
      <c r="C562" s="32"/>
      <c r="D562" s="33"/>
      <c r="E562" s="42" t="s">
        <v>19</v>
      </c>
      <c r="F562" s="40"/>
      <c r="G562" s="40"/>
      <c r="H562" s="40"/>
      <c r="I562" s="40"/>
      <c r="J562" s="40"/>
    </row>
    <row r="563" spans="1:10" ht="15.75" customHeight="1" x14ac:dyDescent="0.25">
      <c r="A563" s="26"/>
      <c r="B563" s="58"/>
      <c r="C563" s="32"/>
      <c r="D563" s="33"/>
      <c r="E563" s="42" t="s">
        <v>232</v>
      </c>
      <c r="F563" s="40">
        <f>G563+H563</f>
        <v>1500</v>
      </c>
      <c r="G563" s="40">
        <v>1500</v>
      </c>
      <c r="H563" s="40"/>
      <c r="I563" s="40"/>
      <c r="J563" s="40">
        <f>F563+I563</f>
        <v>1500</v>
      </c>
    </row>
    <row r="564" spans="1:10" x14ac:dyDescent="0.25">
      <c r="A564" s="26"/>
      <c r="B564" s="14">
        <v>921</v>
      </c>
      <c r="C564" s="14"/>
      <c r="D564" s="15"/>
      <c r="E564" s="56" t="s">
        <v>41</v>
      </c>
      <c r="F564" s="29">
        <f>G564+H564</f>
        <v>9700</v>
      </c>
      <c r="G564" s="29">
        <f>G565</f>
        <v>9700</v>
      </c>
      <c r="H564" s="29">
        <f>H565</f>
        <v>0</v>
      </c>
      <c r="I564" s="29">
        <f>I565</f>
        <v>0</v>
      </c>
      <c r="J564" s="29">
        <f>J565</f>
        <v>9700</v>
      </c>
    </row>
    <row r="565" spans="1:10" x14ac:dyDescent="0.25">
      <c r="A565" s="68"/>
      <c r="B565" s="32"/>
      <c r="C565" s="32">
        <v>92195</v>
      </c>
      <c r="D565" s="33"/>
      <c r="E565" s="54" t="s">
        <v>24</v>
      </c>
      <c r="F565" s="35">
        <f>G565+H565</f>
        <v>9700</v>
      </c>
      <c r="G565" s="35">
        <f>G566+G567+G568+G571+G574</f>
        <v>9700</v>
      </c>
      <c r="H565" s="35">
        <f>H566+H567+H568+H571+H574</f>
        <v>0</v>
      </c>
      <c r="I565" s="35">
        <f>I566+I567+I568+I571+I574</f>
        <v>0</v>
      </c>
      <c r="J565" s="35">
        <f>J566+J567+J568+J571+J574</f>
        <v>9700</v>
      </c>
    </row>
    <row r="566" spans="1:10" x14ac:dyDescent="0.25">
      <c r="A566" s="26"/>
      <c r="B566" s="83"/>
      <c r="C566" s="82">
        <v>92195</v>
      </c>
      <c r="D566" s="38">
        <v>4110</v>
      </c>
      <c r="E566" s="39" t="s">
        <v>29</v>
      </c>
      <c r="F566" s="40">
        <f>G566+H566</f>
        <v>388</v>
      </c>
      <c r="G566" s="40">
        <v>388</v>
      </c>
      <c r="H566" s="40"/>
      <c r="I566" s="40"/>
      <c r="J566" s="40">
        <f>F566+I566</f>
        <v>388</v>
      </c>
    </row>
    <row r="567" spans="1:10" x14ac:dyDescent="0.25">
      <c r="A567" s="26"/>
      <c r="B567" s="83"/>
      <c r="C567" s="82">
        <v>92195</v>
      </c>
      <c r="D567" s="38">
        <v>4120</v>
      </c>
      <c r="E567" s="39" t="s">
        <v>30</v>
      </c>
      <c r="F567" s="40">
        <f>G567+H567</f>
        <v>56</v>
      </c>
      <c r="G567" s="40">
        <v>56</v>
      </c>
      <c r="H567" s="40"/>
      <c r="I567" s="40"/>
      <c r="J567" s="40">
        <f>F567+I567</f>
        <v>56</v>
      </c>
    </row>
    <row r="568" spans="1:10" x14ac:dyDescent="0.25">
      <c r="A568" s="26"/>
      <c r="B568" s="83"/>
      <c r="C568" s="82">
        <v>92195</v>
      </c>
      <c r="D568" s="38">
        <v>4170</v>
      </c>
      <c r="E568" s="42" t="s">
        <v>196</v>
      </c>
      <c r="F568" s="40">
        <f>G568</f>
        <v>2256</v>
      </c>
      <c r="G568" s="40">
        <f>G570</f>
        <v>2256</v>
      </c>
      <c r="H568" s="40">
        <f>H570</f>
        <v>0</v>
      </c>
      <c r="I568" s="40">
        <f>I570</f>
        <v>0</v>
      </c>
      <c r="J568" s="40">
        <f>J570</f>
        <v>2256</v>
      </c>
    </row>
    <row r="569" spans="1:10" x14ac:dyDescent="0.25">
      <c r="A569" s="26"/>
      <c r="B569" s="83"/>
      <c r="C569" s="83"/>
      <c r="D569" s="38"/>
      <c r="E569" s="42" t="s">
        <v>19</v>
      </c>
      <c r="F569" s="40"/>
      <c r="G569" s="40"/>
      <c r="H569" s="40"/>
      <c r="I569" s="40"/>
      <c r="J569" s="40"/>
    </row>
    <row r="570" spans="1:10" ht="30" x14ac:dyDescent="0.25">
      <c r="A570" s="26"/>
      <c r="B570" s="83"/>
      <c r="C570" s="83"/>
      <c r="D570" s="38"/>
      <c r="E570" s="42" t="s">
        <v>233</v>
      </c>
      <c r="F570" s="40">
        <f>G570</f>
        <v>2256</v>
      </c>
      <c r="G570" s="40">
        <v>2256</v>
      </c>
      <c r="H570" s="40"/>
      <c r="I570" s="40"/>
      <c r="J570" s="40">
        <f>F570+I570</f>
        <v>2256</v>
      </c>
    </row>
    <row r="571" spans="1:10" x14ac:dyDescent="0.25">
      <c r="A571" s="26"/>
      <c r="B571" s="132"/>
      <c r="C571" s="50">
        <v>92195</v>
      </c>
      <c r="D571" s="38">
        <v>4210</v>
      </c>
      <c r="E571" s="42" t="s">
        <v>33</v>
      </c>
      <c r="F571" s="40">
        <f>G571+H571</f>
        <v>1000</v>
      </c>
      <c r="G571" s="40">
        <f>SUM(G573:G573)</f>
        <v>1000</v>
      </c>
      <c r="H571" s="40">
        <f>SUM(H573:H573)</f>
        <v>0</v>
      </c>
      <c r="I571" s="40">
        <f>SUM(I573:I573)</f>
        <v>0</v>
      </c>
      <c r="J571" s="40">
        <f>SUM(J573:J573)</f>
        <v>1000</v>
      </c>
    </row>
    <row r="572" spans="1:10" x14ac:dyDescent="0.25">
      <c r="A572" s="26"/>
      <c r="B572" s="83"/>
      <c r="C572" s="83"/>
      <c r="D572" s="38"/>
      <c r="E572" s="42" t="s">
        <v>19</v>
      </c>
      <c r="F572" s="40"/>
      <c r="G572" s="40"/>
      <c r="H572" s="40"/>
      <c r="I572" s="40"/>
      <c r="J572" s="40"/>
    </row>
    <row r="573" spans="1:10" ht="21" customHeight="1" x14ac:dyDescent="0.25">
      <c r="A573" s="26"/>
      <c r="B573" s="83"/>
      <c r="C573" s="83"/>
      <c r="D573" s="38"/>
      <c r="E573" s="42" t="s">
        <v>234</v>
      </c>
      <c r="F573" s="40">
        <f>G573+H573</f>
        <v>1000</v>
      </c>
      <c r="G573" s="40">
        <v>1000</v>
      </c>
      <c r="H573" s="40"/>
      <c r="I573" s="40"/>
      <c r="J573" s="40">
        <f>F573+I573</f>
        <v>1000</v>
      </c>
    </row>
    <row r="574" spans="1:10" x14ac:dyDescent="0.25">
      <c r="A574" s="55"/>
      <c r="B574" s="58"/>
      <c r="C574" s="50">
        <v>92195</v>
      </c>
      <c r="D574" s="38">
        <v>4300</v>
      </c>
      <c r="E574" s="42" t="s">
        <v>38</v>
      </c>
      <c r="F574" s="40">
        <f>G574+H574</f>
        <v>6000</v>
      </c>
      <c r="G574" s="40">
        <f>SUM(G576:G577)</f>
        <v>6000</v>
      </c>
      <c r="H574" s="40">
        <f>SUM(H576:H577)</f>
        <v>0</v>
      </c>
      <c r="I574" s="40">
        <f>SUM(I576:I577)</f>
        <v>0</v>
      </c>
      <c r="J574" s="40">
        <f>SUM(J576:J577)</f>
        <v>6000</v>
      </c>
    </row>
    <row r="575" spans="1:10" x14ac:dyDescent="0.25">
      <c r="A575" s="26"/>
      <c r="B575" s="83"/>
      <c r="C575" s="83"/>
      <c r="D575" s="38"/>
      <c r="E575" s="42" t="s">
        <v>19</v>
      </c>
      <c r="F575" s="40"/>
      <c r="G575" s="40"/>
      <c r="H575" s="40"/>
      <c r="I575" s="40"/>
      <c r="J575" s="40"/>
    </row>
    <row r="576" spans="1:10" ht="16.5" customHeight="1" x14ac:dyDescent="0.25">
      <c r="A576" s="26"/>
      <c r="B576" s="83"/>
      <c r="C576" s="83"/>
      <c r="D576" s="38"/>
      <c r="E576" s="42" t="s">
        <v>235</v>
      </c>
      <c r="F576" s="40">
        <f t="shared" ref="F576:F582" si="60">G576+H576</f>
        <v>5000</v>
      </c>
      <c r="G576" s="40">
        <v>5000</v>
      </c>
      <c r="H576" s="40"/>
      <c r="I576" s="40"/>
      <c r="J576" s="40">
        <f>F576+I576</f>
        <v>5000</v>
      </c>
    </row>
    <row r="577" spans="1:10" ht="15.75" customHeight="1" x14ac:dyDescent="0.25">
      <c r="A577" s="26"/>
      <c r="B577" s="83"/>
      <c r="C577" s="83"/>
      <c r="D577" s="38"/>
      <c r="E577" s="42" t="s">
        <v>236</v>
      </c>
      <c r="F577" s="40">
        <f t="shared" si="60"/>
        <v>1000</v>
      </c>
      <c r="G577" s="40">
        <v>1000</v>
      </c>
      <c r="H577" s="40"/>
      <c r="I577" s="40"/>
      <c r="J577" s="40">
        <f>F577+I577</f>
        <v>1000</v>
      </c>
    </row>
    <row r="578" spans="1:10" x14ac:dyDescent="0.25">
      <c r="A578" s="26"/>
      <c r="B578" s="14" t="s">
        <v>45</v>
      </c>
      <c r="C578" s="14"/>
      <c r="D578" s="15"/>
      <c r="E578" s="104" t="s">
        <v>46</v>
      </c>
      <c r="F578" s="29">
        <f t="shared" si="60"/>
        <v>16000</v>
      </c>
      <c r="G578" s="29">
        <f>G579</f>
        <v>16000</v>
      </c>
      <c r="H578" s="29">
        <f>H579</f>
        <v>0</v>
      </c>
      <c r="I578" s="29">
        <f>I579</f>
        <v>0</v>
      </c>
      <c r="J578" s="29">
        <f>J579</f>
        <v>16000</v>
      </c>
    </row>
    <row r="579" spans="1:10" x14ac:dyDescent="0.25">
      <c r="A579" s="26"/>
      <c r="B579" s="32"/>
      <c r="C579" s="32" t="s">
        <v>47</v>
      </c>
      <c r="D579" s="33"/>
      <c r="E579" s="34" t="s">
        <v>24</v>
      </c>
      <c r="F579" s="35">
        <f t="shared" si="60"/>
        <v>16000</v>
      </c>
      <c r="G579" s="35">
        <f>G580+G581+G582+G588+G585</f>
        <v>16000</v>
      </c>
      <c r="H579" s="35">
        <f>H580+H581+H582+H588+H585</f>
        <v>0</v>
      </c>
      <c r="I579" s="35">
        <f>I580+I581+I582+I588</f>
        <v>0</v>
      </c>
      <c r="J579" s="35">
        <f>J580+J581+J582+J588+J585</f>
        <v>16000</v>
      </c>
    </row>
    <row r="580" spans="1:10" x14ac:dyDescent="0.25">
      <c r="A580" s="26"/>
      <c r="B580" s="58"/>
      <c r="C580" s="31" t="s">
        <v>47</v>
      </c>
      <c r="D580" s="38">
        <v>4110</v>
      </c>
      <c r="E580" s="39" t="s">
        <v>29</v>
      </c>
      <c r="F580" s="40">
        <f t="shared" si="60"/>
        <v>1294</v>
      </c>
      <c r="G580" s="40">
        <v>1294</v>
      </c>
      <c r="H580" s="113"/>
      <c r="I580" s="113"/>
      <c r="J580" s="40">
        <f>F580+I580</f>
        <v>1294</v>
      </c>
    </row>
    <row r="581" spans="1:10" x14ac:dyDescent="0.25">
      <c r="A581" s="68"/>
      <c r="B581" s="58"/>
      <c r="C581" s="31" t="s">
        <v>47</v>
      </c>
      <c r="D581" s="38">
        <v>4120</v>
      </c>
      <c r="E581" s="39" t="s">
        <v>30</v>
      </c>
      <c r="F581" s="40">
        <f t="shared" si="60"/>
        <v>185</v>
      </c>
      <c r="G581" s="40">
        <v>185</v>
      </c>
      <c r="H581" s="35"/>
      <c r="I581" s="35"/>
      <c r="J581" s="40">
        <f>F581+I581</f>
        <v>185</v>
      </c>
    </row>
    <row r="582" spans="1:10" x14ac:dyDescent="0.25">
      <c r="A582" s="26"/>
      <c r="B582" s="58"/>
      <c r="C582" s="31" t="s">
        <v>47</v>
      </c>
      <c r="D582" s="38">
        <v>4170</v>
      </c>
      <c r="E582" s="42" t="s">
        <v>196</v>
      </c>
      <c r="F582" s="40">
        <f t="shared" si="60"/>
        <v>7521</v>
      </c>
      <c r="G582" s="40">
        <f>G584</f>
        <v>7521</v>
      </c>
      <c r="H582" s="40">
        <f>H584</f>
        <v>0</v>
      </c>
      <c r="I582" s="40">
        <f>I584</f>
        <v>0</v>
      </c>
      <c r="J582" s="40">
        <f>J584</f>
        <v>7521</v>
      </c>
    </row>
    <row r="583" spans="1:10" x14ac:dyDescent="0.25">
      <c r="A583" s="26"/>
      <c r="B583" s="58"/>
      <c r="C583" s="58"/>
      <c r="D583" s="38"/>
      <c r="E583" s="42" t="s">
        <v>19</v>
      </c>
      <c r="F583" s="40"/>
      <c r="G583" s="40"/>
      <c r="H583" s="40"/>
      <c r="I583" s="40"/>
      <c r="J583" s="40"/>
    </row>
    <row r="584" spans="1:10" ht="30" x14ac:dyDescent="0.25">
      <c r="A584" s="26"/>
      <c r="B584" s="58"/>
      <c r="C584" s="58"/>
      <c r="D584" s="38"/>
      <c r="E584" s="42" t="s">
        <v>237</v>
      </c>
      <c r="F584" s="40">
        <f>G584+H584</f>
        <v>7521</v>
      </c>
      <c r="G584" s="40">
        <v>7521</v>
      </c>
      <c r="H584" s="40"/>
      <c r="I584" s="40"/>
      <c r="J584" s="40">
        <f>F584+I584</f>
        <v>7521</v>
      </c>
    </row>
    <row r="585" spans="1:10" x14ac:dyDescent="0.25">
      <c r="A585" s="26"/>
      <c r="B585" s="58"/>
      <c r="C585" s="50" t="s">
        <v>47</v>
      </c>
      <c r="D585" s="38">
        <v>4210</v>
      </c>
      <c r="E585" s="42" t="s">
        <v>33</v>
      </c>
      <c r="F585" s="40">
        <f>G585+H585</f>
        <v>1000</v>
      </c>
      <c r="G585" s="40">
        <f>G587</f>
        <v>1000</v>
      </c>
      <c r="H585" s="40">
        <f>H587</f>
        <v>0</v>
      </c>
      <c r="I585" s="40">
        <f>I587</f>
        <v>0</v>
      </c>
      <c r="J585" s="40">
        <f>J587</f>
        <v>1000</v>
      </c>
    </row>
    <row r="586" spans="1:10" x14ac:dyDescent="0.25">
      <c r="A586" s="26"/>
      <c r="B586" s="58"/>
      <c r="C586" s="58"/>
      <c r="D586" s="38"/>
      <c r="E586" s="42" t="s">
        <v>19</v>
      </c>
      <c r="F586" s="40"/>
      <c r="G586" s="40"/>
      <c r="H586" s="40"/>
      <c r="I586" s="40"/>
      <c r="J586" s="40"/>
    </row>
    <row r="587" spans="1:10" x14ac:dyDescent="0.25">
      <c r="A587" s="26"/>
      <c r="B587" s="58"/>
      <c r="C587" s="58"/>
      <c r="D587" s="38"/>
      <c r="E587" s="42" t="s">
        <v>238</v>
      </c>
      <c r="F587" s="40">
        <f>G587+H587</f>
        <v>1000</v>
      </c>
      <c r="G587" s="40">
        <v>1000</v>
      </c>
      <c r="H587" s="40"/>
      <c r="I587" s="40"/>
      <c r="J587" s="40">
        <f>F587+I587</f>
        <v>1000</v>
      </c>
    </row>
    <row r="588" spans="1:10" x14ac:dyDescent="0.25">
      <c r="A588" s="55"/>
      <c r="B588" s="58"/>
      <c r="C588" s="37" t="s">
        <v>47</v>
      </c>
      <c r="D588" s="38">
        <v>4300</v>
      </c>
      <c r="E588" s="42" t="s">
        <v>38</v>
      </c>
      <c r="F588" s="40">
        <f>G588</f>
        <v>6000</v>
      </c>
      <c r="G588" s="40">
        <f>G590</f>
        <v>6000</v>
      </c>
      <c r="H588" s="40">
        <f>H590</f>
        <v>0</v>
      </c>
      <c r="I588" s="40">
        <f>I590</f>
        <v>0</v>
      </c>
      <c r="J588" s="40">
        <f>J590</f>
        <v>6000</v>
      </c>
    </row>
    <row r="589" spans="1:10" x14ac:dyDescent="0.25">
      <c r="A589" s="26"/>
      <c r="B589" s="58"/>
      <c r="C589" s="58"/>
      <c r="D589" s="38"/>
      <c r="E589" s="42" t="s">
        <v>19</v>
      </c>
      <c r="F589" s="40"/>
      <c r="G589" s="40"/>
      <c r="H589" s="40"/>
      <c r="I589" s="40"/>
      <c r="J589" s="40"/>
    </row>
    <row r="590" spans="1:10" x14ac:dyDescent="0.25">
      <c r="A590" s="26"/>
      <c r="B590" s="58"/>
      <c r="C590" s="58"/>
      <c r="D590" s="38"/>
      <c r="E590" s="42" t="s">
        <v>239</v>
      </c>
      <c r="F590" s="40">
        <f>G590+H590</f>
        <v>6000</v>
      </c>
      <c r="G590" s="40">
        <v>6000</v>
      </c>
      <c r="H590" s="40"/>
      <c r="I590" s="40"/>
      <c r="J590" s="40">
        <f>F590+I590</f>
        <v>6000</v>
      </c>
    </row>
    <row r="591" spans="1:10" x14ac:dyDescent="0.25">
      <c r="A591" s="23">
        <v>15</v>
      </c>
      <c r="B591" s="167" t="s">
        <v>240</v>
      </c>
      <c r="C591" s="167"/>
      <c r="D591" s="167"/>
      <c r="E591" s="167"/>
      <c r="F591" s="66">
        <f>G591+H591</f>
        <v>76471</v>
      </c>
      <c r="G591" s="66">
        <f>G592+G598+G604+G617+G635</f>
        <v>67471</v>
      </c>
      <c r="H591" s="66">
        <f>H592+H598+H604+H617+H635</f>
        <v>9000</v>
      </c>
      <c r="I591" s="66">
        <f>I592+I598+I604+I617+I635</f>
        <v>0</v>
      </c>
      <c r="J591" s="66">
        <f>J592+J598+J604+J617+J635</f>
        <v>76471</v>
      </c>
    </row>
    <row r="592" spans="1:10" x14ac:dyDescent="0.25">
      <c r="A592" s="26"/>
      <c r="B592" s="27">
        <v>754</v>
      </c>
      <c r="C592" s="14"/>
      <c r="D592" s="15"/>
      <c r="E592" s="28" t="s">
        <v>15</v>
      </c>
      <c r="F592" s="29">
        <f>G592+H592</f>
        <v>10000</v>
      </c>
      <c r="G592" s="29">
        <f t="shared" ref="G592:J593" si="61">G593</f>
        <v>10000</v>
      </c>
      <c r="H592" s="29">
        <f t="shared" si="61"/>
        <v>0</v>
      </c>
      <c r="I592" s="29">
        <f t="shared" si="61"/>
        <v>0</v>
      </c>
      <c r="J592" s="29">
        <f t="shared" si="61"/>
        <v>10000</v>
      </c>
    </row>
    <row r="593" spans="1:10" x14ac:dyDescent="0.25">
      <c r="A593" s="26"/>
      <c r="B593" s="32"/>
      <c r="C593" s="32" t="s">
        <v>16</v>
      </c>
      <c r="D593" s="33"/>
      <c r="E593" s="34" t="s">
        <v>17</v>
      </c>
      <c r="F593" s="35">
        <f>G593+H593</f>
        <v>10000</v>
      </c>
      <c r="G593" s="35">
        <f t="shared" si="61"/>
        <v>10000</v>
      </c>
      <c r="H593" s="35">
        <f t="shared" si="61"/>
        <v>0</v>
      </c>
      <c r="I593" s="35">
        <f t="shared" si="61"/>
        <v>0</v>
      </c>
      <c r="J593" s="35">
        <f t="shared" si="61"/>
        <v>10000</v>
      </c>
    </row>
    <row r="594" spans="1:10" x14ac:dyDescent="0.25">
      <c r="A594" s="26"/>
      <c r="B594" s="58"/>
      <c r="C594" s="37" t="s">
        <v>16</v>
      </c>
      <c r="D594" s="38">
        <v>4210</v>
      </c>
      <c r="E594" s="42" t="s">
        <v>33</v>
      </c>
      <c r="F594" s="40">
        <f>G594+H594</f>
        <v>10000</v>
      </c>
      <c r="G594" s="40">
        <f>G597+G596</f>
        <v>10000</v>
      </c>
      <c r="H594" s="40">
        <f>H597+H596</f>
        <v>0</v>
      </c>
      <c r="I594" s="40">
        <f>I596+I597</f>
        <v>0</v>
      </c>
      <c r="J594" s="40">
        <f>J596+J597</f>
        <v>10000</v>
      </c>
    </row>
    <row r="595" spans="1:10" x14ac:dyDescent="0.25">
      <c r="A595" s="26"/>
      <c r="B595" s="58"/>
      <c r="C595" s="58"/>
      <c r="D595" s="84"/>
      <c r="E595" s="73" t="s">
        <v>19</v>
      </c>
      <c r="F595" s="40"/>
      <c r="G595" s="40"/>
      <c r="H595" s="40"/>
      <c r="I595" s="40"/>
      <c r="J595" s="40"/>
    </row>
    <row r="596" spans="1:10" x14ac:dyDescent="0.25">
      <c r="A596" s="26"/>
      <c r="B596" s="58"/>
      <c r="C596" s="58"/>
      <c r="D596" s="84"/>
      <c r="E596" s="73" t="s">
        <v>151</v>
      </c>
      <c r="F596" s="40">
        <f>G596+H596</f>
        <v>2000</v>
      </c>
      <c r="G596" s="40">
        <v>2000</v>
      </c>
      <c r="H596" s="40"/>
      <c r="I596" s="40"/>
      <c r="J596" s="40">
        <f>F596+I596</f>
        <v>2000</v>
      </c>
    </row>
    <row r="597" spans="1:10" ht="30" x14ac:dyDescent="0.25">
      <c r="A597" s="26"/>
      <c r="B597" s="77"/>
      <c r="C597" s="77"/>
      <c r="D597" s="78"/>
      <c r="E597" s="48" t="s">
        <v>241</v>
      </c>
      <c r="F597" s="49">
        <f>G597+H597</f>
        <v>8000</v>
      </c>
      <c r="G597" s="49">
        <v>8000</v>
      </c>
      <c r="H597" s="49"/>
      <c r="I597" s="49"/>
      <c r="J597" s="49">
        <f>F597+I597</f>
        <v>8000</v>
      </c>
    </row>
    <row r="598" spans="1:10" x14ac:dyDescent="0.25">
      <c r="A598" s="26"/>
      <c r="B598" s="14" t="s">
        <v>21</v>
      </c>
      <c r="C598" s="14"/>
      <c r="D598" s="15"/>
      <c r="E598" s="28" t="s">
        <v>181</v>
      </c>
      <c r="F598" s="29">
        <f>G598+H598</f>
        <v>9000</v>
      </c>
      <c r="G598" s="29">
        <f t="shared" ref="G598:J599" si="62">G599</f>
        <v>9000</v>
      </c>
      <c r="H598" s="29">
        <f t="shared" si="62"/>
        <v>0</v>
      </c>
      <c r="I598" s="29">
        <f t="shared" si="62"/>
        <v>0</v>
      </c>
      <c r="J598" s="29">
        <f t="shared" si="62"/>
        <v>9000</v>
      </c>
    </row>
    <row r="599" spans="1:10" x14ac:dyDescent="0.25">
      <c r="A599" s="68"/>
      <c r="B599" s="32"/>
      <c r="C599" s="32" t="s">
        <v>23</v>
      </c>
      <c r="D599" s="33"/>
      <c r="E599" s="34" t="s">
        <v>24</v>
      </c>
      <c r="F599" s="35">
        <f>G599+H599</f>
        <v>9000</v>
      </c>
      <c r="G599" s="35">
        <f t="shared" si="62"/>
        <v>9000</v>
      </c>
      <c r="H599" s="35">
        <f t="shared" si="62"/>
        <v>0</v>
      </c>
      <c r="I599" s="35">
        <f t="shared" si="62"/>
        <v>0</v>
      </c>
      <c r="J599" s="35">
        <f t="shared" si="62"/>
        <v>9000</v>
      </c>
    </row>
    <row r="600" spans="1:10" x14ac:dyDescent="0.25">
      <c r="A600" s="55"/>
      <c r="B600" s="58"/>
      <c r="C600" s="37" t="s">
        <v>23</v>
      </c>
      <c r="D600" s="38">
        <v>4210</v>
      </c>
      <c r="E600" s="42" t="s">
        <v>33</v>
      </c>
      <c r="F600" s="40">
        <f>G600+H600</f>
        <v>9000</v>
      </c>
      <c r="G600" s="40">
        <f>SUM(G602:G603)</f>
        <v>9000</v>
      </c>
      <c r="H600" s="40">
        <f>SUM(H602:H603)</f>
        <v>0</v>
      </c>
      <c r="I600" s="40">
        <f>SUM(I602:I603)</f>
        <v>0</v>
      </c>
      <c r="J600" s="40">
        <f>SUM(J602:J603)</f>
        <v>9000</v>
      </c>
    </row>
    <row r="601" spans="1:10" x14ac:dyDescent="0.25">
      <c r="A601" s="26"/>
      <c r="B601" s="83"/>
      <c r="C601" s="83"/>
      <c r="D601" s="84"/>
      <c r="E601" s="73" t="s">
        <v>19</v>
      </c>
      <c r="F601" s="40"/>
      <c r="G601" s="40"/>
      <c r="H601" s="113"/>
      <c r="I601" s="113"/>
      <c r="J601" s="113"/>
    </row>
    <row r="602" spans="1:10" ht="45" x14ac:dyDescent="0.25">
      <c r="A602" s="26"/>
      <c r="B602" s="83"/>
      <c r="C602" s="83"/>
      <c r="D602" s="84"/>
      <c r="E602" s="73" t="s">
        <v>242</v>
      </c>
      <c r="F602" s="40">
        <f>G602+H602</f>
        <v>4000</v>
      </c>
      <c r="G602" s="40">
        <v>4000</v>
      </c>
      <c r="H602" s="113"/>
      <c r="I602" s="113"/>
      <c r="J602" s="40">
        <f>F602+I602</f>
        <v>4000</v>
      </c>
    </row>
    <row r="603" spans="1:10" ht="30" x14ac:dyDescent="0.25">
      <c r="A603" s="26"/>
      <c r="B603" s="83"/>
      <c r="C603" s="83"/>
      <c r="D603" s="84"/>
      <c r="E603" s="73" t="s">
        <v>243</v>
      </c>
      <c r="F603" s="40">
        <f>G603+H603</f>
        <v>5000</v>
      </c>
      <c r="G603" s="40">
        <v>5000</v>
      </c>
      <c r="H603" s="113"/>
      <c r="I603" s="113"/>
      <c r="J603" s="40">
        <f>F603+I603</f>
        <v>5000</v>
      </c>
    </row>
    <row r="604" spans="1:10" x14ac:dyDescent="0.25">
      <c r="A604" s="55"/>
      <c r="B604" s="14" t="s">
        <v>35</v>
      </c>
      <c r="C604" s="14"/>
      <c r="D604" s="15"/>
      <c r="E604" s="28" t="s">
        <v>36</v>
      </c>
      <c r="F604" s="29">
        <f t="shared" ref="F604:F610" si="63">H604+G604</f>
        <v>20000</v>
      </c>
      <c r="G604" s="29">
        <f>G605+G609+G613</f>
        <v>11000</v>
      </c>
      <c r="H604" s="29">
        <f>H605+H609+H613</f>
        <v>9000</v>
      </c>
      <c r="I604" s="29">
        <f>I605+I609</f>
        <v>0</v>
      </c>
      <c r="J604" s="29">
        <f>J605+J609+J613</f>
        <v>20000</v>
      </c>
    </row>
    <row r="605" spans="1:10" x14ac:dyDescent="0.25">
      <c r="A605" s="55"/>
      <c r="B605" s="32"/>
      <c r="C605" s="32" t="s">
        <v>78</v>
      </c>
      <c r="D605" s="33"/>
      <c r="E605" s="34" t="s">
        <v>79</v>
      </c>
      <c r="F605" s="35">
        <f t="shared" si="63"/>
        <v>9000</v>
      </c>
      <c r="G605" s="35">
        <f>G606</f>
        <v>9000</v>
      </c>
      <c r="H605" s="35">
        <f>H606</f>
        <v>0</v>
      </c>
      <c r="I605" s="35">
        <f>I606</f>
        <v>0</v>
      </c>
      <c r="J605" s="35">
        <f>J606</f>
        <v>9000</v>
      </c>
    </row>
    <row r="606" spans="1:10" x14ac:dyDescent="0.25">
      <c r="A606" s="55"/>
      <c r="B606" s="58"/>
      <c r="C606" s="37" t="s">
        <v>78</v>
      </c>
      <c r="D606" s="38">
        <v>4210</v>
      </c>
      <c r="E606" s="42" t="s">
        <v>33</v>
      </c>
      <c r="F606" s="40">
        <f t="shared" si="63"/>
        <v>9000</v>
      </c>
      <c r="G606" s="40">
        <f>G608</f>
        <v>9000</v>
      </c>
      <c r="H606" s="40">
        <f>H608</f>
        <v>0</v>
      </c>
      <c r="I606" s="40">
        <f>I608</f>
        <v>0</v>
      </c>
      <c r="J606" s="40">
        <f>J608</f>
        <v>9000</v>
      </c>
    </row>
    <row r="607" spans="1:10" x14ac:dyDescent="0.25">
      <c r="A607" s="55"/>
      <c r="B607" s="58"/>
      <c r="C607" s="58"/>
      <c r="D607" s="38"/>
      <c r="E607" s="39" t="s">
        <v>19</v>
      </c>
      <c r="F607" s="40"/>
      <c r="G607" s="40"/>
      <c r="H607" s="40"/>
      <c r="I607" s="40"/>
      <c r="J607" s="40"/>
    </row>
    <row r="608" spans="1:10" s="59" customFormat="1" x14ac:dyDescent="0.25">
      <c r="A608" s="55"/>
      <c r="B608" s="58"/>
      <c r="C608" s="58"/>
      <c r="D608" s="38"/>
      <c r="E608" s="42" t="s">
        <v>244</v>
      </c>
      <c r="F608" s="40">
        <f t="shared" si="63"/>
        <v>9000</v>
      </c>
      <c r="G608" s="40">
        <v>9000</v>
      </c>
      <c r="H608" s="40"/>
      <c r="I608" s="40"/>
      <c r="J608" s="40">
        <f>F608+I608</f>
        <v>9000</v>
      </c>
    </row>
    <row r="609" spans="1:10" s="57" customFormat="1" x14ac:dyDescent="0.25">
      <c r="A609" s="68"/>
      <c r="B609" s="32"/>
      <c r="C609" s="32" t="s">
        <v>63</v>
      </c>
      <c r="D609" s="33"/>
      <c r="E609" s="54" t="s">
        <v>64</v>
      </c>
      <c r="F609" s="35">
        <f t="shared" si="63"/>
        <v>9000</v>
      </c>
      <c r="G609" s="35">
        <f>G610</f>
        <v>0</v>
      </c>
      <c r="H609" s="35">
        <f>H610</f>
        <v>9000</v>
      </c>
      <c r="I609" s="35">
        <f>I610</f>
        <v>0</v>
      </c>
      <c r="J609" s="35">
        <f>J610</f>
        <v>9000</v>
      </c>
    </row>
    <row r="610" spans="1:10" s="59" customFormat="1" x14ac:dyDescent="0.25">
      <c r="A610" s="55"/>
      <c r="B610" s="58"/>
      <c r="C610" s="82" t="s">
        <v>63</v>
      </c>
      <c r="D610" s="38">
        <v>6050</v>
      </c>
      <c r="E610" s="42" t="s">
        <v>65</v>
      </c>
      <c r="F610" s="40">
        <f t="shared" si="63"/>
        <v>9000</v>
      </c>
      <c r="G610" s="40">
        <f>G612</f>
        <v>0</v>
      </c>
      <c r="H610" s="40">
        <f>H612</f>
        <v>9000</v>
      </c>
      <c r="I610" s="40">
        <f>I612</f>
        <v>0</v>
      </c>
      <c r="J610" s="40">
        <f>J612</f>
        <v>9000</v>
      </c>
    </row>
    <row r="611" spans="1:10" s="59" customFormat="1" x14ac:dyDescent="0.25">
      <c r="A611" s="55"/>
      <c r="B611" s="58"/>
      <c r="C611" s="58"/>
      <c r="D611" s="38"/>
      <c r="E611" s="42" t="s">
        <v>19</v>
      </c>
      <c r="F611" s="40"/>
      <c r="G611" s="40"/>
      <c r="H611" s="40"/>
      <c r="I611" s="40"/>
      <c r="J611" s="40"/>
    </row>
    <row r="612" spans="1:10" s="59" customFormat="1" x14ac:dyDescent="0.25">
      <c r="A612" s="55"/>
      <c r="B612" s="58"/>
      <c r="C612" s="58"/>
      <c r="D612" s="38"/>
      <c r="E612" s="42" t="s">
        <v>245</v>
      </c>
      <c r="F612" s="40">
        <f>H612+G612</f>
        <v>9000</v>
      </c>
      <c r="G612" s="40"/>
      <c r="H612" s="40">
        <v>9000</v>
      </c>
      <c r="I612" s="40"/>
      <c r="J612" s="40">
        <f>F612+I612</f>
        <v>9000</v>
      </c>
    </row>
    <row r="613" spans="1:10" s="57" customFormat="1" x14ac:dyDescent="0.25">
      <c r="A613" s="68"/>
      <c r="B613" s="32"/>
      <c r="C613" s="32" t="s">
        <v>37</v>
      </c>
      <c r="D613" s="33"/>
      <c r="E613" s="54" t="s">
        <v>24</v>
      </c>
      <c r="F613" s="35">
        <f>G613+H613</f>
        <v>2000</v>
      </c>
      <c r="G613" s="35">
        <f>G614</f>
        <v>2000</v>
      </c>
      <c r="H613" s="35">
        <f>H614</f>
        <v>0</v>
      </c>
      <c r="I613" s="35"/>
      <c r="J613" s="35">
        <f>J614</f>
        <v>2000</v>
      </c>
    </row>
    <row r="614" spans="1:10" s="59" customFormat="1" x14ac:dyDescent="0.25">
      <c r="A614" s="55"/>
      <c r="B614" s="58"/>
      <c r="C614" s="50" t="s">
        <v>37</v>
      </c>
      <c r="D614" s="38">
        <v>4300</v>
      </c>
      <c r="E614" s="42" t="s">
        <v>38</v>
      </c>
      <c r="F614" s="40">
        <f>G614+H614</f>
        <v>2000</v>
      </c>
      <c r="G614" s="40">
        <f>G616</f>
        <v>2000</v>
      </c>
      <c r="H614" s="40">
        <f>H616</f>
        <v>0</v>
      </c>
      <c r="I614" s="40">
        <f>I616</f>
        <v>0</v>
      </c>
      <c r="J614" s="40">
        <f>J616</f>
        <v>2000</v>
      </c>
    </row>
    <row r="615" spans="1:10" s="59" customFormat="1" x14ac:dyDescent="0.25">
      <c r="A615" s="55"/>
      <c r="B615" s="58"/>
      <c r="C615" s="58"/>
      <c r="D615" s="38"/>
      <c r="E615" s="42" t="s">
        <v>19</v>
      </c>
      <c r="F615" s="40"/>
      <c r="G615" s="40"/>
      <c r="H615" s="40"/>
      <c r="I615" s="40"/>
      <c r="J615" s="40"/>
    </row>
    <row r="616" spans="1:10" s="59" customFormat="1" ht="30" x14ac:dyDescent="0.25">
      <c r="A616" s="55"/>
      <c r="B616" s="58"/>
      <c r="C616" s="58"/>
      <c r="D616" s="38"/>
      <c r="E616" s="42" t="s">
        <v>246</v>
      </c>
      <c r="F616" s="40">
        <f t="shared" ref="F616:F621" si="64">G616+H616</f>
        <v>2000</v>
      </c>
      <c r="G616" s="40">
        <v>2000</v>
      </c>
      <c r="H616" s="40"/>
      <c r="I616" s="40"/>
      <c r="J616" s="40">
        <f>F616+I616</f>
        <v>2000</v>
      </c>
    </row>
    <row r="617" spans="1:10" x14ac:dyDescent="0.25">
      <c r="A617" s="30"/>
      <c r="B617" s="14">
        <v>921</v>
      </c>
      <c r="C617" s="14"/>
      <c r="D617" s="15"/>
      <c r="E617" s="28" t="s">
        <v>41</v>
      </c>
      <c r="F617" s="29">
        <f t="shared" si="64"/>
        <v>32000</v>
      </c>
      <c r="G617" s="29">
        <f>G618</f>
        <v>32000</v>
      </c>
      <c r="H617" s="29">
        <f>H618</f>
        <v>0</v>
      </c>
      <c r="I617" s="29">
        <f>I618</f>
        <v>0</v>
      </c>
      <c r="J617" s="29">
        <f>J618</f>
        <v>32000</v>
      </c>
    </row>
    <row r="618" spans="1:10" x14ac:dyDescent="0.25">
      <c r="A618" s="30"/>
      <c r="B618" s="32"/>
      <c r="C618" s="32" t="s">
        <v>42</v>
      </c>
      <c r="D618" s="33"/>
      <c r="E618" s="34" t="s">
        <v>24</v>
      </c>
      <c r="F618" s="35">
        <f t="shared" si="64"/>
        <v>32000</v>
      </c>
      <c r="G618" s="35">
        <f>G624+G629++SUM(G619:G621)</f>
        <v>32000</v>
      </c>
      <c r="H618" s="35">
        <f>H624+H629++SUM(H619:H621)</f>
        <v>0</v>
      </c>
      <c r="I618" s="35">
        <f>I624+I629++I619+I620+I621</f>
        <v>0</v>
      </c>
      <c r="J618" s="35">
        <f>J624+J629++J619+J620+J621</f>
        <v>32000</v>
      </c>
    </row>
    <row r="619" spans="1:10" x14ac:dyDescent="0.25">
      <c r="A619" s="26"/>
      <c r="B619" s="58"/>
      <c r="C619" s="50" t="s">
        <v>42</v>
      </c>
      <c r="D619" s="38">
        <v>4110</v>
      </c>
      <c r="E619" s="39" t="s">
        <v>29</v>
      </c>
      <c r="F619" s="40">
        <f t="shared" si="64"/>
        <v>575</v>
      </c>
      <c r="G619" s="40">
        <v>575</v>
      </c>
      <c r="H619" s="40">
        <f>H620</f>
        <v>0</v>
      </c>
      <c r="I619" s="40"/>
      <c r="J619" s="40">
        <f>F619+I619</f>
        <v>575</v>
      </c>
    </row>
    <row r="620" spans="1:10" x14ac:dyDescent="0.25">
      <c r="A620" s="26"/>
      <c r="B620" s="58"/>
      <c r="C620" s="50" t="s">
        <v>42</v>
      </c>
      <c r="D620" s="38">
        <v>4120</v>
      </c>
      <c r="E620" s="39" t="s">
        <v>30</v>
      </c>
      <c r="F620" s="40">
        <f t="shared" si="64"/>
        <v>82</v>
      </c>
      <c r="G620" s="40">
        <v>82</v>
      </c>
      <c r="H620" s="40">
        <f>H621</f>
        <v>0</v>
      </c>
      <c r="I620" s="40"/>
      <c r="J620" s="40">
        <f>F620+I620</f>
        <v>82</v>
      </c>
    </row>
    <row r="621" spans="1:10" x14ac:dyDescent="0.25">
      <c r="A621" s="26"/>
      <c r="B621" s="58"/>
      <c r="C621" s="50" t="s">
        <v>42</v>
      </c>
      <c r="D621" s="38">
        <v>4170</v>
      </c>
      <c r="E621" s="42" t="s">
        <v>196</v>
      </c>
      <c r="F621" s="40">
        <f t="shared" si="64"/>
        <v>3343</v>
      </c>
      <c r="G621" s="40">
        <f>G623</f>
        <v>3343</v>
      </c>
      <c r="H621" s="40">
        <f>H623</f>
        <v>0</v>
      </c>
      <c r="I621" s="40">
        <f>I623</f>
        <v>0</v>
      </c>
      <c r="J621" s="40">
        <f>J623</f>
        <v>3343</v>
      </c>
    </row>
    <row r="622" spans="1:10" x14ac:dyDescent="0.25">
      <c r="A622" s="26"/>
      <c r="B622" s="58"/>
      <c r="C622" s="58"/>
      <c r="D622" s="38"/>
      <c r="E622" s="39" t="s">
        <v>19</v>
      </c>
      <c r="F622" s="40"/>
      <c r="G622" s="40"/>
      <c r="H622" s="40"/>
      <c r="I622" s="40"/>
      <c r="J622" s="40"/>
    </row>
    <row r="623" spans="1:10" x14ac:dyDescent="0.25">
      <c r="A623" s="26"/>
      <c r="B623" s="58"/>
      <c r="C623" s="58"/>
      <c r="D623" s="38"/>
      <c r="E623" s="39" t="s">
        <v>247</v>
      </c>
      <c r="F623" s="40">
        <f>G623+H623</f>
        <v>3343</v>
      </c>
      <c r="G623" s="40">
        <v>3343</v>
      </c>
      <c r="H623" s="40"/>
      <c r="I623" s="40"/>
      <c r="J623" s="40">
        <f>F623+I623</f>
        <v>3343</v>
      </c>
    </row>
    <row r="624" spans="1:10" x14ac:dyDescent="0.25">
      <c r="A624" s="26"/>
      <c r="B624" s="58"/>
      <c r="C624" s="50" t="s">
        <v>42</v>
      </c>
      <c r="D624" s="38">
        <v>4210</v>
      </c>
      <c r="E624" s="42" t="s">
        <v>33</v>
      </c>
      <c r="F624" s="40">
        <f>G624+H624</f>
        <v>8000</v>
      </c>
      <c r="G624" s="40">
        <f>SUM(G626:G628)</f>
        <v>8000</v>
      </c>
      <c r="H624" s="40">
        <f>SUM(H626:H628)</f>
        <v>0</v>
      </c>
      <c r="I624" s="40">
        <f>SUM(I626:I628)</f>
        <v>0</v>
      </c>
      <c r="J624" s="40">
        <f>SUM(J626:J628)</f>
        <v>8000</v>
      </c>
    </row>
    <row r="625" spans="1:10" x14ac:dyDescent="0.25">
      <c r="A625" s="26"/>
      <c r="B625" s="58"/>
      <c r="C625" s="58"/>
      <c r="D625" s="38"/>
      <c r="E625" s="42" t="s">
        <v>19</v>
      </c>
      <c r="F625" s="40"/>
      <c r="G625" s="40"/>
      <c r="H625" s="40"/>
      <c r="I625" s="40"/>
      <c r="J625" s="40"/>
    </row>
    <row r="626" spans="1:10" ht="34.5" customHeight="1" x14ac:dyDescent="0.25">
      <c r="A626" s="26"/>
      <c r="B626" s="58"/>
      <c r="C626" s="58"/>
      <c r="D626" s="38"/>
      <c r="E626" s="42" t="s">
        <v>248</v>
      </c>
      <c r="F626" s="40">
        <f>G626+H626</f>
        <v>2000</v>
      </c>
      <c r="G626" s="40">
        <v>2000</v>
      </c>
      <c r="H626" s="40"/>
      <c r="I626" s="40"/>
      <c r="J626" s="40">
        <f>I626+F626</f>
        <v>2000</v>
      </c>
    </row>
    <row r="627" spans="1:10" ht="21" customHeight="1" x14ac:dyDescent="0.25">
      <c r="A627" s="26"/>
      <c r="B627" s="58"/>
      <c r="C627" s="58"/>
      <c r="D627" s="38"/>
      <c r="E627" s="42" t="s">
        <v>249</v>
      </c>
      <c r="F627" s="40">
        <f>G627+H627</f>
        <v>4000</v>
      </c>
      <c r="G627" s="40">
        <v>4000</v>
      </c>
      <c r="H627" s="40"/>
      <c r="I627" s="40"/>
      <c r="J627" s="40">
        <f>I627+F627</f>
        <v>4000</v>
      </c>
    </row>
    <row r="628" spans="1:10" ht="30" x14ac:dyDescent="0.25">
      <c r="A628" s="26"/>
      <c r="B628" s="58"/>
      <c r="C628" s="58"/>
      <c r="D628" s="38"/>
      <c r="E628" s="42" t="s">
        <v>250</v>
      </c>
      <c r="F628" s="40">
        <f>G628+H628</f>
        <v>2000</v>
      </c>
      <c r="G628" s="40">
        <v>2000</v>
      </c>
      <c r="H628" s="40"/>
      <c r="I628" s="40"/>
      <c r="J628" s="40">
        <f>I628+F628</f>
        <v>2000</v>
      </c>
    </row>
    <row r="629" spans="1:10" x14ac:dyDescent="0.25">
      <c r="A629" s="55"/>
      <c r="B629" s="58"/>
      <c r="C629" s="37" t="s">
        <v>42</v>
      </c>
      <c r="D629" s="38">
        <v>4300</v>
      </c>
      <c r="E629" s="42" t="s">
        <v>38</v>
      </c>
      <c r="F629" s="40">
        <f>G629+H629</f>
        <v>20000</v>
      </c>
      <c r="G629" s="40">
        <f>SUM(G631:G634)</f>
        <v>20000</v>
      </c>
      <c r="H629" s="40">
        <f>H631+H634</f>
        <v>0</v>
      </c>
      <c r="I629" s="40">
        <f>I631+I634</f>
        <v>0</v>
      </c>
      <c r="J629" s="40">
        <f>SUM(J631:J634)</f>
        <v>20000</v>
      </c>
    </row>
    <row r="630" spans="1:10" x14ac:dyDescent="0.25">
      <c r="A630" s="26"/>
      <c r="B630" s="58"/>
      <c r="C630" s="58"/>
      <c r="D630" s="38"/>
      <c r="E630" s="42" t="s">
        <v>19</v>
      </c>
      <c r="F630" s="40"/>
      <c r="G630" s="40"/>
      <c r="H630" s="40"/>
      <c r="I630" s="40"/>
      <c r="J630" s="40"/>
    </row>
    <row r="631" spans="1:10" x14ac:dyDescent="0.25">
      <c r="A631" s="26"/>
      <c r="B631" s="58"/>
      <c r="C631" s="58"/>
      <c r="D631" s="38"/>
      <c r="E631" s="42" t="s">
        <v>251</v>
      </c>
      <c r="F631" s="40">
        <f t="shared" ref="F631:F637" si="65">G631+H631</f>
        <v>5000</v>
      </c>
      <c r="G631" s="40">
        <v>5000</v>
      </c>
      <c r="H631" s="40"/>
      <c r="I631" s="40">
        <v>0</v>
      </c>
      <c r="J631" s="40">
        <f>F631+I631</f>
        <v>5000</v>
      </c>
    </row>
    <row r="632" spans="1:10" ht="30" x14ac:dyDescent="0.25">
      <c r="A632" s="26"/>
      <c r="B632" s="58"/>
      <c r="C632" s="58"/>
      <c r="D632" s="38"/>
      <c r="E632" s="42" t="s">
        <v>252</v>
      </c>
      <c r="F632" s="40">
        <f t="shared" si="65"/>
        <v>1500</v>
      </c>
      <c r="G632" s="40">
        <v>1500</v>
      </c>
      <c r="H632" s="40"/>
      <c r="I632" s="40"/>
      <c r="J632" s="40">
        <f>F632+I632</f>
        <v>1500</v>
      </c>
    </row>
    <row r="633" spans="1:10" x14ac:dyDescent="0.25">
      <c r="A633" s="26"/>
      <c r="B633" s="58"/>
      <c r="C633" s="58"/>
      <c r="D633" s="38"/>
      <c r="E633" s="42" t="s">
        <v>253</v>
      </c>
      <c r="F633" s="40">
        <f t="shared" si="65"/>
        <v>1500</v>
      </c>
      <c r="G633" s="40">
        <v>1500</v>
      </c>
      <c r="H633" s="40"/>
      <c r="I633" s="40"/>
      <c r="J633" s="40">
        <f>F633+I633</f>
        <v>1500</v>
      </c>
    </row>
    <row r="634" spans="1:10" x14ac:dyDescent="0.25">
      <c r="A634" s="26"/>
      <c r="B634" s="58"/>
      <c r="C634" s="58"/>
      <c r="D634" s="38"/>
      <c r="E634" s="42" t="s">
        <v>254</v>
      </c>
      <c r="F634" s="40">
        <f t="shared" si="65"/>
        <v>12000</v>
      </c>
      <c r="G634" s="40">
        <v>12000</v>
      </c>
      <c r="H634" s="40"/>
      <c r="I634" s="40">
        <v>0</v>
      </c>
      <c r="J634" s="40">
        <f>F634+I634</f>
        <v>12000</v>
      </c>
    </row>
    <row r="635" spans="1:10" x14ac:dyDescent="0.25">
      <c r="A635" s="26"/>
      <c r="B635" s="14">
        <v>926</v>
      </c>
      <c r="C635" s="14"/>
      <c r="D635" s="15"/>
      <c r="E635" s="62" t="s">
        <v>46</v>
      </c>
      <c r="F635" s="29">
        <f t="shared" si="65"/>
        <v>5471</v>
      </c>
      <c r="G635" s="29">
        <f t="shared" ref="G635:J636" si="66">G636</f>
        <v>5471</v>
      </c>
      <c r="H635" s="29">
        <f t="shared" si="66"/>
        <v>0</v>
      </c>
      <c r="I635" s="29">
        <f t="shared" si="66"/>
        <v>0</v>
      </c>
      <c r="J635" s="29">
        <f t="shared" si="66"/>
        <v>5471</v>
      </c>
    </row>
    <row r="636" spans="1:10" x14ac:dyDescent="0.25">
      <c r="A636" s="26"/>
      <c r="B636" s="32"/>
      <c r="C636" s="32" t="s">
        <v>47</v>
      </c>
      <c r="D636" s="33"/>
      <c r="E636" s="80" t="s">
        <v>24</v>
      </c>
      <c r="F636" s="35">
        <f t="shared" si="65"/>
        <v>5471</v>
      </c>
      <c r="G636" s="35">
        <f t="shared" si="66"/>
        <v>5471</v>
      </c>
      <c r="H636" s="35">
        <f t="shared" si="66"/>
        <v>0</v>
      </c>
      <c r="I636" s="35">
        <f t="shared" si="66"/>
        <v>0</v>
      </c>
      <c r="J636" s="35">
        <f t="shared" si="66"/>
        <v>5471</v>
      </c>
    </row>
    <row r="637" spans="1:10" x14ac:dyDescent="0.25">
      <c r="A637" s="26"/>
      <c r="B637" s="58"/>
      <c r="C637" s="37" t="s">
        <v>47</v>
      </c>
      <c r="D637" s="38">
        <v>4210</v>
      </c>
      <c r="E637" s="42" t="s">
        <v>33</v>
      </c>
      <c r="F637" s="40">
        <f t="shared" si="65"/>
        <v>5471</v>
      </c>
      <c r="G637" s="40">
        <f>G639</f>
        <v>5471</v>
      </c>
      <c r="H637" s="40">
        <f>H639</f>
        <v>0</v>
      </c>
      <c r="I637" s="40">
        <f>I639</f>
        <v>0</v>
      </c>
      <c r="J637" s="40">
        <f>J639</f>
        <v>5471</v>
      </c>
    </row>
    <row r="638" spans="1:10" x14ac:dyDescent="0.25">
      <c r="A638" s="26"/>
      <c r="B638" s="58"/>
      <c r="C638" s="58"/>
      <c r="D638" s="38"/>
      <c r="E638" s="76" t="s">
        <v>19</v>
      </c>
      <c r="F638" s="40"/>
      <c r="G638" s="40"/>
      <c r="H638" s="40"/>
      <c r="I638" s="43"/>
      <c r="J638" s="43"/>
    </row>
    <row r="639" spans="1:10" ht="30" x14ac:dyDescent="0.25">
      <c r="A639" s="26"/>
      <c r="B639" s="58"/>
      <c r="C639" s="58"/>
      <c r="D639" s="38"/>
      <c r="E639" s="42" t="s">
        <v>255</v>
      </c>
      <c r="F639" s="40">
        <f>G639+H639</f>
        <v>5471</v>
      </c>
      <c r="G639" s="40">
        <v>5471</v>
      </c>
      <c r="H639" s="40"/>
      <c r="I639" s="43"/>
      <c r="J639" s="43">
        <f>F639+I639</f>
        <v>5471</v>
      </c>
    </row>
    <row r="640" spans="1:10" x14ac:dyDescent="0.25">
      <c r="A640" s="23">
        <v>16</v>
      </c>
      <c r="B640" s="167" t="s">
        <v>256</v>
      </c>
      <c r="C640" s="167"/>
      <c r="D640" s="167"/>
      <c r="E640" s="167"/>
      <c r="F640" s="66">
        <f>G640+H640</f>
        <v>76471</v>
      </c>
      <c r="G640" s="66">
        <f>G641+G652+G657+G671+G679+G665</f>
        <v>76471</v>
      </c>
      <c r="H640" s="66">
        <f>H641+H652+H657+H671+H679+H665</f>
        <v>0</v>
      </c>
      <c r="I640" s="66">
        <f>I641+I652+I657+I671+I679+I665</f>
        <v>0</v>
      </c>
      <c r="J640" s="66">
        <f>J641+J652+J657+J671+J679+J665</f>
        <v>76471</v>
      </c>
    </row>
    <row r="641" spans="1:10" x14ac:dyDescent="0.25">
      <c r="A641" s="68"/>
      <c r="B641" s="27">
        <v>754</v>
      </c>
      <c r="C641" s="14"/>
      <c r="D641" s="15"/>
      <c r="E641" s="28" t="s">
        <v>15</v>
      </c>
      <c r="F641" s="29">
        <f>G641+H641</f>
        <v>14000</v>
      </c>
      <c r="G641" s="29">
        <f>G642+G648</f>
        <v>14000</v>
      </c>
      <c r="H641" s="29">
        <f>H642+H648</f>
        <v>0</v>
      </c>
      <c r="I641" s="29">
        <f>I642</f>
        <v>0</v>
      </c>
      <c r="J641" s="29">
        <f>J642+J648</f>
        <v>14000</v>
      </c>
    </row>
    <row r="642" spans="1:10" x14ac:dyDescent="0.25">
      <c r="A642" s="26"/>
      <c r="B642" s="32"/>
      <c r="C642" s="32" t="s">
        <v>16</v>
      </c>
      <c r="D642" s="33"/>
      <c r="E642" s="34" t="s">
        <v>17</v>
      </c>
      <c r="F642" s="35">
        <f>G642+H642</f>
        <v>10000</v>
      </c>
      <c r="G642" s="35">
        <f>G643</f>
        <v>10000</v>
      </c>
      <c r="H642" s="35">
        <f>H643</f>
        <v>0</v>
      </c>
      <c r="I642" s="35">
        <f>I643</f>
        <v>0</v>
      </c>
      <c r="J642" s="35">
        <f>J643</f>
        <v>10000</v>
      </c>
    </row>
    <row r="643" spans="1:10" x14ac:dyDescent="0.25">
      <c r="A643" s="26"/>
      <c r="B643" s="58"/>
      <c r="C643" s="37" t="s">
        <v>16</v>
      </c>
      <c r="D643" s="38">
        <v>4210</v>
      </c>
      <c r="E643" s="42" t="s">
        <v>18</v>
      </c>
      <c r="F643" s="40">
        <f>G643+H643</f>
        <v>10000</v>
      </c>
      <c r="G643" s="40">
        <f>SUM(G645:G647)</f>
        <v>10000</v>
      </c>
      <c r="H643" s="40">
        <f>SUM(H645:H647)</f>
        <v>0</v>
      </c>
      <c r="I643" s="40">
        <f>SUM(I645:I647)</f>
        <v>0</v>
      </c>
      <c r="J643" s="40">
        <f>SUM(J645:J647)</f>
        <v>10000</v>
      </c>
    </row>
    <row r="644" spans="1:10" x14ac:dyDescent="0.25">
      <c r="A644" s="26"/>
      <c r="B644" s="32"/>
      <c r="C644" s="32"/>
      <c r="D644" s="33"/>
      <c r="E644" s="76" t="s">
        <v>19</v>
      </c>
      <c r="F644" s="35"/>
      <c r="G644" s="35"/>
      <c r="H644" s="35"/>
      <c r="I644" s="35"/>
      <c r="J644" s="35"/>
    </row>
    <row r="645" spans="1:10" x14ac:dyDescent="0.25">
      <c r="A645" s="26"/>
      <c r="B645" s="32"/>
      <c r="C645" s="32"/>
      <c r="D645" s="33"/>
      <c r="E645" s="42" t="s">
        <v>20</v>
      </c>
      <c r="F645" s="40">
        <f t="shared" ref="F645:F654" si="67">G645+H645</f>
        <v>4000</v>
      </c>
      <c r="G645" s="40">
        <v>4000</v>
      </c>
      <c r="H645" s="40"/>
      <c r="I645" s="40"/>
      <c r="J645" s="40">
        <f>F645+I645</f>
        <v>4000</v>
      </c>
    </row>
    <row r="646" spans="1:10" x14ac:dyDescent="0.25">
      <c r="A646" s="26"/>
      <c r="B646" s="32"/>
      <c r="C646" s="32"/>
      <c r="D646" s="33"/>
      <c r="E646" s="42" t="s">
        <v>257</v>
      </c>
      <c r="F646" s="40">
        <f t="shared" si="67"/>
        <v>2000</v>
      </c>
      <c r="G646" s="40">
        <v>2000</v>
      </c>
      <c r="H646" s="40"/>
      <c r="I646" s="40"/>
      <c r="J646" s="40">
        <f>F646+I646</f>
        <v>2000</v>
      </c>
    </row>
    <row r="647" spans="1:10" ht="30" x14ac:dyDescent="0.25">
      <c r="A647" s="68"/>
      <c r="B647" s="58"/>
      <c r="C647" s="58"/>
      <c r="D647" s="38"/>
      <c r="E647" s="42" t="s">
        <v>258</v>
      </c>
      <c r="F647" s="40">
        <f t="shared" si="67"/>
        <v>4000</v>
      </c>
      <c r="G647" s="40">
        <v>4000</v>
      </c>
      <c r="H647" s="40"/>
      <c r="I647" s="40"/>
      <c r="J647" s="40">
        <f>F647+I647</f>
        <v>4000</v>
      </c>
    </row>
    <row r="648" spans="1:10" s="36" customFormat="1" x14ac:dyDescent="0.25">
      <c r="A648" s="68"/>
      <c r="B648" s="32"/>
      <c r="C648" s="32" t="s">
        <v>224</v>
      </c>
      <c r="D648" s="33"/>
      <c r="E648" s="95" t="s">
        <v>24</v>
      </c>
      <c r="F648" s="35">
        <f>G648+H648</f>
        <v>4000</v>
      </c>
      <c r="G648" s="35">
        <f>G649</f>
        <v>4000</v>
      </c>
      <c r="H648" s="35">
        <f>H649</f>
        <v>0</v>
      </c>
      <c r="I648" s="35">
        <f>I649</f>
        <v>0</v>
      </c>
      <c r="J648" s="35">
        <f>J649</f>
        <v>4000</v>
      </c>
    </row>
    <row r="649" spans="1:10" x14ac:dyDescent="0.25">
      <c r="A649" s="68"/>
      <c r="B649" s="58"/>
      <c r="C649" s="50" t="s">
        <v>224</v>
      </c>
      <c r="D649" s="38">
        <v>4210</v>
      </c>
      <c r="E649" s="42" t="s">
        <v>33</v>
      </c>
      <c r="F649" s="40">
        <f>G649+H649</f>
        <v>4000</v>
      </c>
      <c r="G649" s="40">
        <f>G651</f>
        <v>4000</v>
      </c>
      <c r="H649" s="40">
        <f>H651</f>
        <v>0</v>
      </c>
      <c r="I649" s="40">
        <f>I651</f>
        <v>0</v>
      </c>
      <c r="J649" s="40">
        <f>J651</f>
        <v>4000</v>
      </c>
    </row>
    <row r="650" spans="1:10" x14ac:dyDescent="0.25">
      <c r="A650" s="68"/>
      <c r="B650" s="58"/>
      <c r="C650" s="58"/>
      <c r="D650" s="38"/>
      <c r="E650" s="42" t="s">
        <v>19</v>
      </c>
      <c r="F650" s="40"/>
      <c r="G650" s="40"/>
      <c r="H650" s="40"/>
      <c r="I650" s="40"/>
      <c r="J650" s="40"/>
    </row>
    <row r="651" spans="1:10" x14ac:dyDescent="0.25">
      <c r="A651" s="68"/>
      <c r="B651" s="77"/>
      <c r="C651" s="77"/>
      <c r="D651" s="78"/>
      <c r="E651" s="48" t="s">
        <v>259</v>
      </c>
      <c r="F651" s="49">
        <f>G651+H651</f>
        <v>4000</v>
      </c>
      <c r="G651" s="49">
        <v>4000</v>
      </c>
      <c r="H651" s="49"/>
      <c r="I651" s="49"/>
      <c r="J651" s="49">
        <f>F651+I651</f>
        <v>4000</v>
      </c>
    </row>
    <row r="652" spans="1:10" x14ac:dyDescent="0.25">
      <c r="A652" s="26"/>
      <c r="B652" s="14" t="s">
        <v>21</v>
      </c>
      <c r="C652" s="14"/>
      <c r="D652" s="15"/>
      <c r="E652" s="28" t="s">
        <v>181</v>
      </c>
      <c r="F652" s="29">
        <f t="shared" si="67"/>
        <v>1471</v>
      </c>
      <c r="G652" s="29">
        <f t="shared" ref="G652:J653" si="68">G653</f>
        <v>1471</v>
      </c>
      <c r="H652" s="29">
        <f t="shared" si="68"/>
        <v>0</v>
      </c>
      <c r="I652" s="29">
        <f t="shared" si="68"/>
        <v>0</v>
      </c>
      <c r="J652" s="29">
        <f t="shared" si="68"/>
        <v>1471</v>
      </c>
    </row>
    <row r="653" spans="1:10" x14ac:dyDescent="0.25">
      <c r="A653" s="26"/>
      <c r="B653" s="32"/>
      <c r="C653" s="32" t="s">
        <v>23</v>
      </c>
      <c r="D653" s="33"/>
      <c r="E653" s="34" t="s">
        <v>24</v>
      </c>
      <c r="F653" s="35">
        <f t="shared" si="67"/>
        <v>1471</v>
      </c>
      <c r="G653" s="35">
        <f t="shared" si="68"/>
        <v>1471</v>
      </c>
      <c r="H653" s="35">
        <f t="shared" si="68"/>
        <v>0</v>
      </c>
      <c r="I653" s="35">
        <f t="shared" si="68"/>
        <v>0</v>
      </c>
      <c r="J653" s="35">
        <f t="shared" si="68"/>
        <v>1471</v>
      </c>
    </row>
    <row r="654" spans="1:10" x14ac:dyDescent="0.25">
      <c r="A654" s="26"/>
      <c r="B654" s="58"/>
      <c r="C654" s="37" t="s">
        <v>23</v>
      </c>
      <c r="D654" s="38">
        <v>4210</v>
      </c>
      <c r="E654" s="42" t="s">
        <v>33</v>
      </c>
      <c r="F654" s="40">
        <f t="shared" si="67"/>
        <v>1471</v>
      </c>
      <c r="G654" s="40">
        <f>SUM(G656:G656)</f>
        <v>1471</v>
      </c>
      <c r="H654" s="40">
        <f>SUM(H656:H656)</f>
        <v>0</v>
      </c>
      <c r="I654" s="40">
        <f>SUM(I656:I656)</f>
        <v>0</v>
      </c>
      <c r="J654" s="40">
        <f>SUM(J656:J656)</f>
        <v>1471</v>
      </c>
    </row>
    <row r="655" spans="1:10" x14ac:dyDescent="0.25">
      <c r="A655" s="26"/>
      <c r="B655" s="58"/>
      <c r="C655" s="83"/>
      <c r="D655" s="84"/>
      <c r="E655" s="73" t="s">
        <v>19</v>
      </c>
      <c r="F655" s="40"/>
      <c r="G655" s="40"/>
      <c r="H655" s="40"/>
      <c r="I655" s="40"/>
      <c r="J655" s="40"/>
    </row>
    <row r="656" spans="1:10" ht="22.5" customHeight="1" x14ac:dyDescent="0.25">
      <c r="A656" s="26"/>
      <c r="B656" s="58"/>
      <c r="C656" s="83"/>
      <c r="D656" s="84"/>
      <c r="E656" s="73" t="s">
        <v>260</v>
      </c>
      <c r="F656" s="40">
        <f>G656+H656</f>
        <v>1471</v>
      </c>
      <c r="G656" s="40">
        <v>1471</v>
      </c>
      <c r="H656" s="40"/>
      <c r="I656" s="40"/>
      <c r="J656" s="40">
        <f>F656+I656</f>
        <v>1471</v>
      </c>
    </row>
    <row r="657" spans="1:10" x14ac:dyDescent="0.25">
      <c r="A657" s="26"/>
      <c r="B657" s="14" t="s">
        <v>98</v>
      </c>
      <c r="C657" s="14"/>
      <c r="D657" s="15"/>
      <c r="E657" s="28" t="s">
        <v>72</v>
      </c>
      <c r="F657" s="29">
        <f>G657+H657</f>
        <v>23000</v>
      </c>
      <c r="G657" s="29">
        <f>G658</f>
        <v>23000</v>
      </c>
      <c r="H657" s="29">
        <f>H658</f>
        <v>0</v>
      </c>
      <c r="I657" s="29">
        <f>I658</f>
        <v>0</v>
      </c>
      <c r="J657" s="29">
        <f>J658</f>
        <v>23000</v>
      </c>
    </row>
    <row r="658" spans="1:10" x14ac:dyDescent="0.25">
      <c r="A658" s="68"/>
      <c r="B658" s="32"/>
      <c r="C658" s="32" t="s">
        <v>73</v>
      </c>
      <c r="D658" s="33"/>
      <c r="E658" s="54" t="s">
        <v>24</v>
      </c>
      <c r="F658" s="35">
        <f>G658+H658</f>
        <v>23000</v>
      </c>
      <c r="G658" s="35">
        <f>SUM(G662:G662)+G659</f>
        <v>23000</v>
      </c>
      <c r="H658" s="35">
        <f>SUM(H662:H662)</f>
        <v>0</v>
      </c>
      <c r="I658" s="35">
        <f>I659</f>
        <v>0</v>
      </c>
      <c r="J658" s="35">
        <f>J659+J662</f>
        <v>23000</v>
      </c>
    </row>
    <row r="659" spans="1:10" x14ac:dyDescent="0.25">
      <c r="A659" s="55"/>
      <c r="B659" s="58"/>
      <c r="C659" s="50" t="s">
        <v>73</v>
      </c>
      <c r="D659" s="38">
        <v>4210</v>
      </c>
      <c r="E659" s="42" t="s">
        <v>33</v>
      </c>
      <c r="F659" s="40">
        <f>G659+H659</f>
        <v>8000</v>
      </c>
      <c r="G659" s="40">
        <f>G661</f>
        <v>8000</v>
      </c>
      <c r="H659" s="40">
        <f>H661</f>
        <v>0</v>
      </c>
      <c r="I659" s="35">
        <f>I661</f>
        <v>0</v>
      </c>
      <c r="J659" s="35">
        <f>J661</f>
        <v>8000</v>
      </c>
    </row>
    <row r="660" spans="1:10" x14ac:dyDescent="0.25">
      <c r="A660" s="68"/>
      <c r="B660" s="32"/>
      <c r="C660" s="32"/>
      <c r="D660" s="33"/>
      <c r="E660" s="54" t="s">
        <v>261</v>
      </c>
      <c r="F660" s="35"/>
      <c r="G660" s="35"/>
      <c r="H660" s="35"/>
      <c r="I660" s="35"/>
      <c r="J660" s="35"/>
    </row>
    <row r="661" spans="1:10" ht="30" x14ac:dyDescent="0.25">
      <c r="A661" s="55"/>
      <c r="B661" s="58"/>
      <c r="C661" s="58"/>
      <c r="D661" s="38"/>
      <c r="E661" s="42" t="s">
        <v>262</v>
      </c>
      <c r="F661" s="40">
        <f>G661+H661</f>
        <v>8000</v>
      </c>
      <c r="G661" s="40">
        <v>8000</v>
      </c>
      <c r="H661" s="40"/>
      <c r="I661" s="40"/>
      <c r="J661" s="40">
        <f>F661+I661</f>
        <v>8000</v>
      </c>
    </row>
    <row r="662" spans="1:10" x14ac:dyDescent="0.25">
      <c r="A662" s="55"/>
      <c r="B662" s="58"/>
      <c r="C662" s="37" t="s">
        <v>73</v>
      </c>
      <c r="D662" s="38">
        <v>4300</v>
      </c>
      <c r="E662" s="42" t="s">
        <v>38</v>
      </c>
      <c r="F662" s="40">
        <f>G662+H662</f>
        <v>15000</v>
      </c>
      <c r="G662" s="40">
        <f>G664</f>
        <v>15000</v>
      </c>
      <c r="H662" s="40">
        <f>H664</f>
        <v>0</v>
      </c>
      <c r="I662" s="40">
        <f>I664</f>
        <v>0</v>
      </c>
      <c r="J662" s="40">
        <f>J664</f>
        <v>15000</v>
      </c>
    </row>
    <row r="663" spans="1:10" x14ac:dyDescent="0.25">
      <c r="A663" s="55"/>
      <c r="B663" s="58"/>
      <c r="C663" s="58"/>
      <c r="D663" s="38"/>
      <c r="E663" s="42" t="s">
        <v>19</v>
      </c>
      <c r="F663" s="40"/>
      <c r="G663" s="40"/>
      <c r="H663" s="40"/>
      <c r="I663" s="40"/>
      <c r="J663" s="40"/>
    </row>
    <row r="664" spans="1:10" ht="18.75" customHeight="1" x14ac:dyDescent="0.25">
      <c r="A664" s="55"/>
      <c r="B664" s="58"/>
      <c r="C664" s="58"/>
      <c r="D664" s="38"/>
      <c r="E664" s="42" t="s">
        <v>263</v>
      </c>
      <c r="F664" s="40">
        <f>G664</f>
        <v>15000</v>
      </c>
      <c r="G664" s="40">
        <v>15000</v>
      </c>
      <c r="H664" s="40"/>
      <c r="I664" s="40"/>
      <c r="J664" s="40">
        <f>F664+I664</f>
        <v>15000</v>
      </c>
    </row>
    <row r="665" spans="1:10" s="25" customFormat="1" ht="15.75" customHeight="1" x14ac:dyDescent="0.25">
      <c r="A665" s="26"/>
      <c r="B665" s="14" t="s">
        <v>35</v>
      </c>
      <c r="C665" s="14"/>
      <c r="D665" s="15"/>
      <c r="E665" s="28" t="s">
        <v>36</v>
      </c>
      <c r="F665" s="29">
        <f>G665+H665</f>
        <v>21000</v>
      </c>
      <c r="G665" s="29">
        <f t="shared" ref="G665:J666" si="69">G666</f>
        <v>21000</v>
      </c>
      <c r="H665" s="29">
        <f t="shared" si="69"/>
        <v>0</v>
      </c>
      <c r="I665" s="29">
        <f t="shared" si="69"/>
        <v>0</v>
      </c>
      <c r="J665" s="29">
        <f t="shared" si="69"/>
        <v>21000</v>
      </c>
    </row>
    <row r="666" spans="1:10" s="36" customFormat="1" ht="16.5" customHeight="1" x14ac:dyDescent="0.25">
      <c r="A666" s="68"/>
      <c r="B666" s="32"/>
      <c r="C666" s="32" t="s">
        <v>78</v>
      </c>
      <c r="D666" s="33"/>
      <c r="E666" s="34" t="s">
        <v>79</v>
      </c>
      <c r="F666" s="35">
        <f>G666+H666</f>
        <v>21000</v>
      </c>
      <c r="G666" s="35">
        <f t="shared" si="69"/>
        <v>21000</v>
      </c>
      <c r="H666" s="35">
        <f t="shared" si="69"/>
        <v>0</v>
      </c>
      <c r="I666" s="35">
        <f t="shared" si="69"/>
        <v>0</v>
      </c>
      <c r="J666" s="35">
        <f t="shared" si="69"/>
        <v>21000</v>
      </c>
    </row>
    <row r="667" spans="1:10" ht="15" customHeight="1" x14ac:dyDescent="0.25">
      <c r="A667" s="55"/>
      <c r="B667" s="58"/>
      <c r="C667" s="37" t="s">
        <v>78</v>
      </c>
      <c r="D667" s="38">
        <v>4300</v>
      </c>
      <c r="E667" s="42" t="s">
        <v>38</v>
      </c>
      <c r="F667" s="40">
        <f>G667+H667</f>
        <v>21000</v>
      </c>
      <c r="G667" s="40">
        <f>SUM(G669:G670)</f>
        <v>21000</v>
      </c>
      <c r="H667" s="40">
        <f>SUM(H669:H670)</f>
        <v>0</v>
      </c>
      <c r="I667" s="40">
        <f>I670</f>
        <v>0</v>
      </c>
      <c r="J667" s="40">
        <f>J670+J669</f>
        <v>21000</v>
      </c>
    </row>
    <row r="668" spans="1:10" ht="15" customHeight="1" x14ac:dyDescent="0.25">
      <c r="A668" s="55"/>
      <c r="B668" s="58"/>
      <c r="C668" s="58"/>
      <c r="D668" s="38"/>
      <c r="E668" s="42" t="s">
        <v>19</v>
      </c>
      <c r="F668" s="40"/>
      <c r="G668" s="40"/>
      <c r="H668" s="40"/>
      <c r="I668" s="40"/>
      <c r="J668" s="40"/>
    </row>
    <row r="669" spans="1:10" ht="15" customHeight="1" x14ac:dyDescent="0.25">
      <c r="A669" s="55"/>
      <c r="B669" s="58"/>
      <c r="C669" s="58"/>
      <c r="D669" s="38"/>
      <c r="E669" s="42" t="s">
        <v>264</v>
      </c>
      <c r="F669" s="40">
        <f>G669+H669</f>
        <v>6000</v>
      </c>
      <c r="G669" s="40">
        <v>6000</v>
      </c>
      <c r="H669" s="40"/>
      <c r="I669" s="40"/>
      <c r="J669" s="40">
        <f>F669+I669</f>
        <v>6000</v>
      </c>
    </row>
    <row r="670" spans="1:10" ht="45.75" customHeight="1" x14ac:dyDescent="0.25">
      <c r="A670" s="55"/>
      <c r="B670" s="58"/>
      <c r="C670" s="58"/>
      <c r="D670" s="38"/>
      <c r="E670" s="42" t="s">
        <v>265</v>
      </c>
      <c r="F670" s="40">
        <f>G670+H670</f>
        <v>15000</v>
      </c>
      <c r="G670" s="40">
        <v>15000</v>
      </c>
      <c r="H670" s="40"/>
      <c r="I670" s="49"/>
      <c r="J670" s="49">
        <f>F670+I670</f>
        <v>15000</v>
      </c>
    </row>
    <row r="671" spans="1:10" x14ac:dyDescent="0.25">
      <c r="A671" s="26"/>
      <c r="B671" s="14" t="s">
        <v>40</v>
      </c>
      <c r="C671" s="14"/>
      <c r="D671" s="15"/>
      <c r="E671" s="28" t="s">
        <v>41</v>
      </c>
      <c r="F671" s="29">
        <f>G671+H671</f>
        <v>13000</v>
      </c>
      <c r="G671" s="29">
        <f>G672</f>
        <v>13000</v>
      </c>
      <c r="H671" s="29">
        <f>H672</f>
        <v>0</v>
      </c>
      <c r="I671" s="29">
        <f>I672</f>
        <v>0</v>
      </c>
      <c r="J671" s="29">
        <f>J672</f>
        <v>13000</v>
      </c>
    </row>
    <row r="672" spans="1:10" x14ac:dyDescent="0.25">
      <c r="A672" s="68"/>
      <c r="B672" s="32"/>
      <c r="C672" s="32" t="s">
        <v>42</v>
      </c>
      <c r="D672" s="33"/>
      <c r="E672" s="34" t="s">
        <v>24</v>
      </c>
      <c r="F672" s="35">
        <f>G672+H672</f>
        <v>13000</v>
      </c>
      <c r="G672" s="35">
        <f>G673+G676</f>
        <v>13000</v>
      </c>
      <c r="H672" s="35">
        <f>H673+H676</f>
        <v>0</v>
      </c>
      <c r="I672" s="35">
        <f>I673+I676</f>
        <v>0</v>
      </c>
      <c r="J672" s="35">
        <f>J673+J676</f>
        <v>13000</v>
      </c>
    </row>
    <row r="673" spans="1:10" x14ac:dyDescent="0.25">
      <c r="A673" s="26"/>
      <c r="B673" s="83"/>
      <c r="C673" s="37" t="s">
        <v>42</v>
      </c>
      <c r="D673" s="38">
        <v>4210</v>
      </c>
      <c r="E673" s="42" t="s">
        <v>33</v>
      </c>
      <c r="F673" s="40">
        <f>G673+H673</f>
        <v>3000</v>
      </c>
      <c r="G673" s="40">
        <f>SUM(G675:G675)</f>
        <v>3000</v>
      </c>
      <c r="H673" s="40">
        <f>SUM(H675:H675)</f>
        <v>0</v>
      </c>
      <c r="I673" s="40">
        <f>SUM(I675:I675)</f>
        <v>0</v>
      </c>
      <c r="J673" s="40">
        <f>SUM(J675:J675)</f>
        <v>3000</v>
      </c>
    </row>
    <row r="674" spans="1:10" x14ac:dyDescent="0.25">
      <c r="A674" s="26"/>
      <c r="B674" s="83"/>
      <c r="C674" s="58"/>
      <c r="D674" s="38"/>
      <c r="E674" s="42" t="s">
        <v>19</v>
      </c>
      <c r="F674" s="40"/>
      <c r="G674" s="40"/>
      <c r="H674" s="40"/>
      <c r="I674" s="40"/>
      <c r="J674" s="40"/>
    </row>
    <row r="675" spans="1:10" x14ac:dyDescent="0.25">
      <c r="A675" s="26"/>
      <c r="B675" s="83"/>
      <c r="C675" s="58"/>
      <c r="D675" s="38"/>
      <c r="E675" s="42" t="s">
        <v>266</v>
      </c>
      <c r="F675" s="40">
        <f>G675+H675</f>
        <v>3000</v>
      </c>
      <c r="G675" s="40">
        <v>3000</v>
      </c>
      <c r="H675" s="40"/>
      <c r="I675" s="40"/>
      <c r="J675" s="40">
        <f>F675+I675</f>
        <v>3000</v>
      </c>
    </row>
    <row r="676" spans="1:10" x14ac:dyDescent="0.25">
      <c r="A676" s="55"/>
      <c r="B676" s="58"/>
      <c r="C676" s="37" t="s">
        <v>42</v>
      </c>
      <c r="D676" s="38">
        <v>4300</v>
      </c>
      <c r="E676" s="39" t="s">
        <v>62</v>
      </c>
      <c r="F676" s="40">
        <f>G676+H676</f>
        <v>10000</v>
      </c>
      <c r="G676" s="40">
        <f>SUM(G678:G678)</f>
        <v>10000</v>
      </c>
      <c r="H676" s="40">
        <v>0</v>
      </c>
      <c r="I676" s="40">
        <f>I678</f>
        <v>0</v>
      </c>
      <c r="J676" s="40">
        <f>J678</f>
        <v>10000</v>
      </c>
    </row>
    <row r="677" spans="1:10" x14ac:dyDescent="0.25">
      <c r="A677" s="26"/>
      <c r="B677" s="83"/>
      <c r="C677" s="58"/>
      <c r="D677" s="38"/>
      <c r="E677" s="42" t="s">
        <v>19</v>
      </c>
      <c r="F677" s="40"/>
      <c r="G677" s="40"/>
      <c r="H677" s="40"/>
      <c r="I677" s="40"/>
      <c r="J677" s="40"/>
    </row>
    <row r="678" spans="1:10" x14ac:dyDescent="0.25">
      <c r="A678" s="26"/>
      <c r="B678" s="83"/>
      <c r="C678" s="58"/>
      <c r="D678" s="38"/>
      <c r="E678" s="42" t="s">
        <v>267</v>
      </c>
      <c r="F678" s="40">
        <f>G678+H678</f>
        <v>10000</v>
      </c>
      <c r="G678" s="40">
        <v>10000</v>
      </c>
      <c r="H678" s="40"/>
      <c r="I678" s="49"/>
      <c r="J678" s="49">
        <f>F678+I678</f>
        <v>10000</v>
      </c>
    </row>
    <row r="679" spans="1:10" x14ac:dyDescent="0.25">
      <c r="A679" s="26"/>
      <c r="B679" s="14">
        <v>926</v>
      </c>
      <c r="C679" s="14"/>
      <c r="D679" s="15"/>
      <c r="E679" s="28" t="s">
        <v>46</v>
      </c>
      <c r="F679" s="29">
        <f>G679+H679</f>
        <v>4000</v>
      </c>
      <c r="G679" s="29">
        <f t="shared" ref="G679:J680" si="70">G680</f>
        <v>4000</v>
      </c>
      <c r="H679" s="29">
        <f t="shared" si="70"/>
        <v>0</v>
      </c>
      <c r="I679" s="29">
        <f t="shared" si="70"/>
        <v>0</v>
      </c>
      <c r="J679" s="29">
        <f t="shared" si="70"/>
        <v>4000</v>
      </c>
    </row>
    <row r="680" spans="1:10" x14ac:dyDescent="0.25">
      <c r="A680" s="26"/>
      <c r="B680" s="32"/>
      <c r="C680" s="32" t="s">
        <v>47</v>
      </c>
      <c r="D680" s="33"/>
      <c r="E680" s="34" t="s">
        <v>24</v>
      </c>
      <c r="F680" s="35">
        <f>G680+H680</f>
        <v>4000</v>
      </c>
      <c r="G680" s="35">
        <f t="shared" si="70"/>
        <v>4000</v>
      </c>
      <c r="H680" s="35">
        <f t="shared" si="70"/>
        <v>0</v>
      </c>
      <c r="I680" s="35">
        <f t="shared" si="70"/>
        <v>0</v>
      </c>
      <c r="J680" s="35">
        <f t="shared" si="70"/>
        <v>4000</v>
      </c>
    </row>
    <row r="681" spans="1:10" x14ac:dyDescent="0.25">
      <c r="A681" s="26"/>
      <c r="B681" s="58"/>
      <c r="C681" s="37" t="s">
        <v>47</v>
      </c>
      <c r="D681" s="38">
        <v>4210</v>
      </c>
      <c r="E681" s="42" t="s">
        <v>33</v>
      </c>
      <c r="F681" s="40">
        <f>G681+H681</f>
        <v>4000</v>
      </c>
      <c r="G681" s="40">
        <f>G683</f>
        <v>4000</v>
      </c>
      <c r="H681" s="40">
        <f>H683</f>
        <v>0</v>
      </c>
      <c r="I681" s="40">
        <f>I683</f>
        <v>0</v>
      </c>
      <c r="J681" s="40">
        <f>J683</f>
        <v>4000</v>
      </c>
    </row>
    <row r="682" spans="1:10" x14ac:dyDescent="0.25">
      <c r="A682" s="30"/>
      <c r="B682" s="58"/>
      <c r="C682" s="58"/>
      <c r="D682" s="38"/>
      <c r="E682" s="42" t="s">
        <v>19</v>
      </c>
      <c r="F682" s="40"/>
      <c r="G682" s="40"/>
      <c r="H682" s="40"/>
      <c r="I682" s="40"/>
      <c r="J682" s="40"/>
    </row>
    <row r="683" spans="1:10" ht="30" x14ac:dyDescent="0.25">
      <c r="A683" s="30"/>
      <c r="B683" s="58"/>
      <c r="C683" s="58"/>
      <c r="D683" s="38"/>
      <c r="E683" s="42" t="s">
        <v>268</v>
      </c>
      <c r="F683" s="40">
        <f>G683+H683</f>
        <v>4000</v>
      </c>
      <c r="G683" s="40">
        <v>4000</v>
      </c>
      <c r="H683" s="40"/>
      <c r="I683" s="40"/>
      <c r="J683" s="40">
        <f>F683+I683</f>
        <v>4000</v>
      </c>
    </row>
    <row r="684" spans="1:10" x14ac:dyDescent="0.25">
      <c r="A684" s="23">
        <v>17</v>
      </c>
      <c r="B684" s="167" t="s">
        <v>269</v>
      </c>
      <c r="C684" s="167"/>
      <c r="D684" s="167"/>
      <c r="E684" s="167"/>
      <c r="F684" s="66">
        <f>G684+H684</f>
        <v>76471</v>
      </c>
      <c r="G684" s="66">
        <f>G694+G717+G733+G742+G710+G705+G728+G685</f>
        <v>76471</v>
      </c>
      <c r="H684" s="66">
        <f>H694+H717+H733+H742+H710+H705+H728+H685</f>
        <v>0</v>
      </c>
      <c r="I684" s="66">
        <f>I694+I717+I733+I742+I710+I705+I728</f>
        <v>0</v>
      </c>
      <c r="J684" s="66">
        <f>J694+J717+J733+J742+J710+J705+J728+J685</f>
        <v>76471</v>
      </c>
    </row>
    <row r="685" spans="1:10" s="25" customFormat="1" x14ac:dyDescent="0.25">
      <c r="A685" s="26"/>
      <c r="B685" s="14" t="s">
        <v>91</v>
      </c>
      <c r="C685" s="14"/>
      <c r="D685" s="15"/>
      <c r="E685" s="56" t="s">
        <v>92</v>
      </c>
      <c r="F685" s="29">
        <f>G685+H685</f>
        <v>2471</v>
      </c>
      <c r="G685" s="29">
        <f>G686+G690</f>
        <v>2471</v>
      </c>
      <c r="H685" s="29">
        <f>H686+H690</f>
        <v>0</v>
      </c>
      <c r="I685" s="29">
        <f>I686</f>
        <v>0</v>
      </c>
      <c r="J685" s="29">
        <f>J686+J690</f>
        <v>2471</v>
      </c>
    </row>
    <row r="686" spans="1:10" s="36" customFormat="1" x14ac:dyDescent="0.25">
      <c r="A686" s="68"/>
      <c r="B686" s="32"/>
      <c r="C686" s="32" t="s">
        <v>93</v>
      </c>
      <c r="D686" s="33"/>
      <c r="E686" s="69" t="s">
        <v>94</v>
      </c>
      <c r="F686" s="35">
        <f>G686+H686</f>
        <v>1500</v>
      </c>
      <c r="G686" s="35">
        <f>G687</f>
        <v>1500</v>
      </c>
      <c r="H686" s="35">
        <f>H687</f>
        <v>0</v>
      </c>
      <c r="I686" s="35">
        <f>I687</f>
        <v>0</v>
      </c>
      <c r="J686" s="35">
        <f>J687</f>
        <v>1500</v>
      </c>
    </row>
    <row r="687" spans="1:10" x14ac:dyDescent="0.25">
      <c r="A687" s="55"/>
      <c r="B687" s="58"/>
      <c r="C687" s="50" t="s">
        <v>93</v>
      </c>
      <c r="D687" s="38">
        <v>4300</v>
      </c>
      <c r="E687" s="39" t="s">
        <v>62</v>
      </c>
      <c r="F687" s="40">
        <f>G687+H687</f>
        <v>1500</v>
      </c>
      <c r="G687" s="40">
        <f>G689</f>
        <v>1500</v>
      </c>
      <c r="H687" s="40">
        <f>H689</f>
        <v>0</v>
      </c>
      <c r="I687" s="40">
        <f>I689</f>
        <v>0</v>
      </c>
      <c r="J687" s="40">
        <f>J689</f>
        <v>1500</v>
      </c>
    </row>
    <row r="688" spans="1:10" x14ac:dyDescent="0.25">
      <c r="A688" s="55"/>
      <c r="B688" s="58"/>
      <c r="C688" s="58"/>
      <c r="D688" s="38"/>
      <c r="E688" s="96" t="s">
        <v>19</v>
      </c>
      <c r="F688" s="40"/>
      <c r="G688" s="40"/>
      <c r="H688" s="40"/>
      <c r="I688" s="40"/>
      <c r="J688" s="40"/>
    </row>
    <row r="689" spans="1:10" x14ac:dyDescent="0.25">
      <c r="A689" s="55"/>
      <c r="B689" s="58"/>
      <c r="C689" s="58"/>
      <c r="D689" s="38"/>
      <c r="E689" s="96" t="s">
        <v>221</v>
      </c>
      <c r="F689" s="40">
        <f>G689+H689</f>
        <v>1500</v>
      </c>
      <c r="G689" s="40">
        <v>1500</v>
      </c>
      <c r="H689" s="40"/>
      <c r="I689" s="40"/>
      <c r="J689" s="40">
        <f>F689+I689</f>
        <v>1500</v>
      </c>
    </row>
    <row r="690" spans="1:10" s="36" customFormat="1" x14ac:dyDescent="0.25">
      <c r="A690" s="68"/>
      <c r="B690" s="32"/>
      <c r="C690" s="32" t="s">
        <v>120</v>
      </c>
      <c r="D690" s="33"/>
      <c r="E690" s="114" t="s">
        <v>24</v>
      </c>
      <c r="F690" s="35">
        <f>G690+H690</f>
        <v>971</v>
      </c>
      <c r="G690" s="35">
        <f>G691</f>
        <v>971</v>
      </c>
      <c r="H690" s="35">
        <f>H691</f>
        <v>0</v>
      </c>
      <c r="I690" s="35">
        <f>I691</f>
        <v>0</v>
      </c>
      <c r="J690" s="35">
        <f>J691</f>
        <v>971</v>
      </c>
    </row>
    <row r="691" spans="1:10" x14ac:dyDescent="0.25">
      <c r="A691" s="55"/>
      <c r="B691" s="58"/>
      <c r="C691" s="50" t="s">
        <v>120</v>
      </c>
      <c r="D691" s="38">
        <v>4210</v>
      </c>
      <c r="E691" s="42" t="s">
        <v>33</v>
      </c>
      <c r="F691" s="40">
        <f>G691+H691</f>
        <v>971</v>
      </c>
      <c r="G691" s="40">
        <f>G693</f>
        <v>971</v>
      </c>
      <c r="H691" s="40">
        <f>H693</f>
        <v>0</v>
      </c>
      <c r="I691" s="40">
        <f>I693</f>
        <v>0</v>
      </c>
      <c r="J691" s="40">
        <f>J693</f>
        <v>971</v>
      </c>
    </row>
    <row r="692" spans="1:10" x14ac:dyDescent="0.25">
      <c r="A692" s="55"/>
      <c r="B692" s="58"/>
      <c r="C692" s="58"/>
      <c r="D692" s="38"/>
      <c r="E692" s="96" t="s">
        <v>19</v>
      </c>
      <c r="F692" s="40"/>
      <c r="G692" s="40"/>
      <c r="H692" s="40"/>
      <c r="I692" s="40"/>
      <c r="J692" s="40"/>
    </row>
    <row r="693" spans="1:10" ht="33.75" customHeight="1" x14ac:dyDescent="0.25">
      <c r="A693" s="55"/>
      <c r="B693" s="77"/>
      <c r="C693" s="77"/>
      <c r="D693" s="78"/>
      <c r="E693" s="98" t="s">
        <v>270</v>
      </c>
      <c r="F693" s="49">
        <f>H693+G693</f>
        <v>971</v>
      </c>
      <c r="G693" s="49">
        <v>971</v>
      </c>
      <c r="H693" s="49"/>
      <c r="I693" s="49"/>
      <c r="J693" s="49">
        <f>F693+I693</f>
        <v>971</v>
      </c>
    </row>
    <row r="694" spans="1:10" x14ac:dyDescent="0.25">
      <c r="A694" s="68"/>
      <c r="B694" s="27">
        <v>754</v>
      </c>
      <c r="C694" s="14"/>
      <c r="D694" s="15"/>
      <c r="E694" s="28" t="s">
        <v>15</v>
      </c>
      <c r="F694" s="29">
        <f>G694+H694</f>
        <v>13500</v>
      </c>
      <c r="G694" s="29">
        <f>G695+G701</f>
        <v>13500</v>
      </c>
      <c r="H694" s="29">
        <f>H695+H701</f>
        <v>0</v>
      </c>
      <c r="I694" s="29">
        <f>I695</f>
        <v>0</v>
      </c>
      <c r="J694" s="29">
        <f>J695+J701</f>
        <v>13500</v>
      </c>
    </row>
    <row r="695" spans="1:10" x14ac:dyDescent="0.25">
      <c r="A695" s="26"/>
      <c r="B695" s="32"/>
      <c r="C695" s="32" t="s">
        <v>16</v>
      </c>
      <c r="D695" s="33"/>
      <c r="E695" s="34" t="s">
        <v>17</v>
      </c>
      <c r="F695" s="35">
        <f>G695+H695</f>
        <v>9500</v>
      </c>
      <c r="G695" s="35">
        <f>G696</f>
        <v>9500</v>
      </c>
      <c r="H695" s="35">
        <f>H696</f>
        <v>0</v>
      </c>
      <c r="I695" s="35">
        <f>I696</f>
        <v>0</v>
      </c>
      <c r="J695" s="35">
        <f>J696</f>
        <v>9500</v>
      </c>
    </row>
    <row r="696" spans="1:10" x14ac:dyDescent="0.25">
      <c r="A696" s="26"/>
      <c r="B696" s="58"/>
      <c r="C696" s="37" t="s">
        <v>16</v>
      </c>
      <c r="D696" s="38">
        <v>4210</v>
      </c>
      <c r="E696" s="42" t="s">
        <v>33</v>
      </c>
      <c r="F696" s="40">
        <f>G696+H696</f>
        <v>9500</v>
      </c>
      <c r="G696" s="40">
        <f>SUM(G698:G700)</f>
        <v>9500</v>
      </c>
      <c r="H696" s="40">
        <f>SUM(H698:H700)</f>
        <v>0</v>
      </c>
      <c r="I696" s="40">
        <f>I700+I698+I699</f>
        <v>0</v>
      </c>
      <c r="J696" s="40">
        <f>J700+J698+J699</f>
        <v>9500</v>
      </c>
    </row>
    <row r="697" spans="1:10" x14ac:dyDescent="0.25">
      <c r="A697" s="26"/>
      <c r="B697" s="32"/>
      <c r="C697" s="32"/>
      <c r="D697" s="33"/>
      <c r="E697" s="42" t="s">
        <v>19</v>
      </c>
      <c r="F697" s="35"/>
      <c r="G697" s="35"/>
      <c r="H697" s="35"/>
      <c r="I697" s="35"/>
      <c r="J697" s="35"/>
    </row>
    <row r="698" spans="1:10" x14ac:dyDescent="0.25">
      <c r="A698" s="26"/>
      <c r="B698" s="58"/>
      <c r="C698" s="58"/>
      <c r="D698" s="38"/>
      <c r="E698" s="42" t="s">
        <v>271</v>
      </c>
      <c r="F698" s="40">
        <f t="shared" ref="F698:F707" si="71">G698+H698</f>
        <v>5000</v>
      </c>
      <c r="G698" s="40">
        <v>5000</v>
      </c>
      <c r="H698" s="40"/>
      <c r="I698" s="40"/>
      <c r="J698" s="40">
        <f>F698+I698</f>
        <v>5000</v>
      </c>
    </row>
    <row r="699" spans="1:10" x14ac:dyDescent="0.25">
      <c r="A699" s="26"/>
      <c r="B699" s="58"/>
      <c r="C699" s="58"/>
      <c r="D699" s="38"/>
      <c r="E699" s="42" t="s">
        <v>272</v>
      </c>
      <c r="F699" s="40">
        <f t="shared" si="71"/>
        <v>1500</v>
      </c>
      <c r="G699" s="40">
        <v>1500</v>
      </c>
      <c r="H699" s="40"/>
      <c r="I699" s="40"/>
      <c r="J699" s="40">
        <f>F699+I699</f>
        <v>1500</v>
      </c>
    </row>
    <row r="700" spans="1:10" ht="17.25" customHeight="1" x14ac:dyDescent="0.25">
      <c r="A700" s="26"/>
      <c r="B700" s="32"/>
      <c r="C700" s="32"/>
      <c r="D700" s="33"/>
      <c r="E700" s="39" t="s">
        <v>273</v>
      </c>
      <c r="F700" s="40">
        <f t="shared" si="71"/>
        <v>3000</v>
      </c>
      <c r="G700" s="40">
        <v>3000</v>
      </c>
      <c r="H700" s="40"/>
      <c r="I700" s="40"/>
      <c r="J700" s="40">
        <f>F700+I700</f>
        <v>3000</v>
      </c>
    </row>
    <row r="701" spans="1:10" s="36" customFormat="1" ht="15.75" customHeight="1" x14ac:dyDescent="0.25">
      <c r="A701" s="30"/>
      <c r="B701" s="32"/>
      <c r="C701" s="32" t="s">
        <v>224</v>
      </c>
      <c r="D701" s="33"/>
      <c r="E701" s="95" t="s">
        <v>24</v>
      </c>
      <c r="F701" s="35">
        <f>G701+H701</f>
        <v>4000</v>
      </c>
      <c r="G701" s="35">
        <f>G702</f>
        <v>4000</v>
      </c>
      <c r="H701" s="35">
        <f>H702</f>
        <v>0</v>
      </c>
      <c r="I701" s="35">
        <f>I702</f>
        <v>0</v>
      </c>
      <c r="J701" s="35">
        <f>J702</f>
        <v>4000</v>
      </c>
    </row>
    <row r="702" spans="1:10" ht="15.75" customHeight="1" x14ac:dyDescent="0.25">
      <c r="A702" s="55"/>
      <c r="B702" s="58"/>
      <c r="C702" s="50" t="s">
        <v>224</v>
      </c>
      <c r="D702" s="38">
        <v>4210</v>
      </c>
      <c r="E702" s="42" t="s">
        <v>33</v>
      </c>
      <c r="F702" s="40">
        <f>G702+H702</f>
        <v>4000</v>
      </c>
      <c r="G702" s="40">
        <f>G704</f>
        <v>4000</v>
      </c>
      <c r="H702" s="40">
        <f>H704</f>
        <v>0</v>
      </c>
      <c r="I702" s="40">
        <f>I704</f>
        <v>0</v>
      </c>
      <c r="J702" s="40">
        <f>J704</f>
        <v>4000</v>
      </c>
    </row>
    <row r="703" spans="1:10" ht="15.75" customHeight="1" x14ac:dyDescent="0.25">
      <c r="A703" s="55"/>
      <c r="B703" s="58"/>
      <c r="C703" s="50"/>
      <c r="D703" s="38"/>
      <c r="E703" s="42" t="s">
        <v>19</v>
      </c>
      <c r="F703" s="40"/>
      <c r="G703" s="40"/>
      <c r="H703" s="40"/>
      <c r="I703" s="40"/>
      <c r="J703" s="40"/>
    </row>
    <row r="704" spans="1:10" ht="18" customHeight="1" x14ac:dyDescent="0.25">
      <c r="A704" s="26"/>
      <c r="B704" s="32"/>
      <c r="C704" s="32"/>
      <c r="D704" s="33"/>
      <c r="E704" s="39" t="s">
        <v>274</v>
      </c>
      <c r="F704" s="40">
        <f>G704+H704</f>
        <v>4000</v>
      </c>
      <c r="G704" s="40">
        <v>4000</v>
      </c>
      <c r="H704" s="40">
        <v>0</v>
      </c>
      <c r="I704" s="40"/>
      <c r="J704" s="40">
        <f>I704+F704</f>
        <v>4000</v>
      </c>
    </row>
    <row r="705" spans="1:10" s="25" customFormat="1" ht="15" customHeight="1" x14ac:dyDescent="0.25">
      <c r="A705" s="26"/>
      <c r="B705" s="14" t="s">
        <v>21</v>
      </c>
      <c r="C705" s="14"/>
      <c r="D705" s="15"/>
      <c r="E705" s="28" t="s">
        <v>181</v>
      </c>
      <c r="F705" s="29">
        <f t="shared" si="71"/>
        <v>3000</v>
      </c>
      <c r="G705" s="29">
        <f t="shared" ref="G705:J706" si="72">G706</f>
        <v>3000</v>
      </c>
      <c r="H705" s="29">
        <f t="shared" si="72"/>
        <v>0</v>
      </c>
      <c r="I705" s="29">
        <f t="shared" si="72"/>
        <v>0</v>
      </c>
      <c r="J705" s="29">
        <f t="shared" si="72"/>
        <v>3000</v>
      </c>
    </row>
    <row r="706" spans="1:10" s="36" customFormat="1" ht="15" customHeight="1" x14ac:dyDescent="0.25">
      <c r="A706" s="30"/>
      <c r="B706" s="32"/>
      <c r="C706" s="32" t="s">
        <v>23</v>
      </c>
      <c r="D706" s="33"/>
      <c r="E706" s="34" t="s">
        <v>24</v>
      </c>
      <c r="F706" s="35">
        <f t="shared" si="71"/>
        <v>3000</v>
      </c>
      <c r="G706" s="35">
        <f t="shared" si="72"/>
        <v>3000</v>
      </c>
      <c r="H706" s="35">
        <f t="shared" si="72"/>
        <v>0</v>
      </c>
      <c r="I706" s="35">
        <f t="shared" si="72"/>
        <v>0</v>
      </c>
      <c r="J706" s="35">
        <f t="shared" si="72"/>
        <v>3000</v>
      </c>
    </row>
    <row r="707" spans="1:10" ht="15" customHeight="1" x14ac:dyDescent="0.25">
      <c r="A707" s="26"/>
      <c r="B707" s="58"/>
      <c r="C707" s="50" t="s">
        <v>23</v>
      </c>
      <c r="D707" s="38">
        <v>4210</v>
      </c>
      <c r="E707" s="42" t="s">
        <v>33</v>
      </c>
      <c r="F707" s="40">
        <f t="shared" si="71"/>
        <v>3000</v>
      </c>
      <c r="G707" s="40">
        <f>SUM(G709:G709)</f>
        <v>3000</v>
      </c>
      <c r="H707" s="40">
        <f>SUM(H709:H709)</f>
        <v>0</v>
      </c>
      <c r="I707" s="40">
        <f>SUM(I709:I709)</f>
        <v>0</v>
      </c>
      <c r="J707" s="40">
        <f>SUM(J709:J709)</f>
        <v>3000</v>
      </c>
    </row>
    <row r="708" spans="1:10" ht="15" customHeight="1" x14ac:dyDescent="0.25">
      <c r="A708" s="26"/>
      <c r="B708" s="32"/>
      <c r="C708" s="32"/>
      <c r="D708" s="38"/>
      <c r="E708" s="39" t="s">
        <v>19</v>
      </c>
      <c r="F708" s="40"/>
      <c r="G708" s="40"/>
      <c r="H708" s="40"/>
      <c r="I708" s="40"/>
      <c r="J708" s="40"/>
    </row>
    <row r="709" spans="1:10" ht="23.25" customHeight="1" x14ac:dyDescent="0.25">
      <c r="A709" s="26"/>
      <c r="B709" s="154"/>
      <c r="C709" s="154"/>
      <c r="D709" s="78"/>
      <c r="E709" s="79" t="s">
        <v>275</v>
      </c>
      <c r="F709" s="49">
        <f t="shared" ref="F709:F714" si="73">G709+H709</f>
        <v>3000</v>
      </c>
      <c r="G709" s="49">
        <v>3000</v>
      </c>
      <c r="H709" s="49"/>
      <c r="I709" s="49"/>
      <c r="J709" s="49">
        <f>F709+I709</f>
        <v>3000</v>
      </c>
    </row>
    <row r="710" spans="1:10" s="25" customFormat="1" x14ac:dyDescent="0.25">
      <c r="A710" s="26"/>
      <c r="B710" s="14" t="s">
        <v>26</v>
      </c>
      <c r="C710" s="14"/>
      <c r="D710" s="15"/>
      <c r="E710" s="28" t="s">
        <v>27</v>
      </c>
      <c r="F710" s="29">
        <f t="shared" si="73"/>
        <v>10000</v>
      </c>
      <c r="G710" s="29">
        <f>G711</f>
        <v>10000</v>
      </c>
      <c r="H710" s="29">
        <f>H711</f>
        <v>0</v>
      </c>
      <c r="I710" s="29">
        <f>I711</f>
        <v>0</v>
      </c>
      <c r="J710" s="29">
        <f>J711</f>
        <v>10000</v>
      </c>
    </row>
    <row r="711" spans="1:10" s="36" customFormat="1" x14ac:dyDescent="0.25">
      <c r="A711" s="30"/>
      <c r="B711" s="32"/>
      <c r="C711" s="32" t="s">
        <v>28</v>
      </c>
      <c r="D711" s="33"/>
      <c r="E711" s="34" t="s">
        <v>24</v>
      </c>
      <c r="F711" s="35">
        <f t="shared" si="73"/>
        <v>10000</v>
      </c>
      <c r="G711" s="35">
        <f>SUM(G712:G714)</f>
        <v>10000</v>
      </c>
      <c r="H711" s="35">
        <f>SUM(H712:H714)</f>
        <v>0</v>
      </c>
      <c r="I711" s="35">
        <f>SUM(I712:I714)</f>
        <v>0</v>
      </c>
      <c r="J711" s="35">
        <f>SUM(J712:J714)</f>
        <v>10000</v>
      </c>
    </row>
    <row r="712" spans="1:10" x14ac:dyDescent="0.25">
      <c r="A712" s="26"/>
      <c r="B712" s="58"/>
      <c r="C712" s="31" t="s">
        <v>28</v>
      </c>
      <c r="D712" s="38">
        <v>4110</v>
      </c>
      <c r="E712" s="39" t="s">
        <v>29</v>
      </c>
      <c r="F712" s="40">
        <f t="shared" si="73"/>
        <v>1437</v>
      </c>
      <c r="G712" s="40">
        <v>1437</v>
      </c>
      <c r="H712" s="40"/>
      <c r="I712" s="40"/>
      <c r="J712" s="40">
        <f>F712+I712</f>
        <v>1437</v>
      </c>
    </row>
    <row r="713" spans="1:10" x14ac:dyDescent="0.25">
      <c r="A713" s="26"/>
      <c r="B713" s="58"/>
      <c r="C713" s="31" t="s">
        <v>28</v>
      </c>
      <c r="D713" s="38">
        <v>4120</v>
      </c>
      <c r="E713" s="39" t="s">
        <v>30</v>
      </c>
      <c r="F713" s="40">
        <f t="shared" si="73"/>
        <v>205</v>
      </c>
      <c r="G713" s="40">
        <v>205</v>
      </c>
      <c r="H713" s="40"/>
      <c r="I713" s="40"/>
      <c r="J713" s="40">
        <f>F713+I713</f>
        <v>205</v>
      </c>
    </row>
    <row r="714" spans="1:10" x14ac:dyDescent="0.25">
      <c r="A714" s="26"/>
      <c r="B714" s="58"/>
      <c r="C714" s="31" t="s">
        <v>28</v>
      </c>
      <c r="D714" s="38">
        <v>4170</v>
      </c>
      <c r="E714" s="42" t="s">
        <v>196</v>
      </c>
      <c r="F714" s="40">
        <f t="shared" si="73"/>
        <v>8358</v>
      </c>
      <c r="G714" s="40">
        <f>G716</f>
        <v>8358</v>
      </c>
      <c r="H714" s="40">
        <f>H716</f>
        <v>0</v>
      </c>
      <c r="I714" s="40">
        <f>I716</f>
        <v>0</v>
      </c>
      <c r="J714" s="40">
        <f>J716</f>
        <v>8358</v>
      </c>
    </row>
    <row r="715" spans="1:10" x14ac:dyDescent="0.25">
      <c r="A715" s="26"/>
      <c r="B715" s="32"/>
      <c r="C715" s="32"/>
      <c r="D715" s="33"/>
      <c r="E715" s="42" t="s">
        <v>19</v>
      </c>
      <c r="F715" s="40"/>
      <c r="G715" s="40"/>
      <c r="H715" s="40"/>
      <c r="I715" s="40"/>
      <c r="J715" s="40"/>
    </row>
    <row r="716" spans="1:10" x14ac:dyDescent="0.25">
      <c r="A716" s="26"/>
      <c r="B716" s="154"/>
      <c r="C716" s="154"/>
      <c r="D716" s="155"/>
      <c r="E716" s="79" t="s">
        <v>276</v>
      </c>
      <c r="F716" s="49">
        <f t="shared" ref="F716:F721" si="74">G716+H716</f>
        <v>8358</v>
      </c>
      <c r="G716" s="49">
        <v>8358</v>
      </c>
      <c r="H716" s="49"/>
      <c r="I716" s="49"/>
      <c r="J716" s="49">
        <f>F716+I716</f>
        <v>8358</v>
      </c>
    </row>
    <row r="717" spans="1:10" x14ac:dyDescent="0.25">
      <c r="A717" s="26"/>
      <c r="B717" s="14">
        <v>854</v>
      </c>
      <c r="C717" s="14"/>
      <c r="D717" s="15"/>
      <c r="E717" s="28" t="s">
        <v>72</v>
      </c>
      <c r="F717" s="29">
        <f t="shared" si="74"/>
        <v>13000</v>
      </c>
      <c r="G717" s="29">
        <f>G718</f>
        <v>13000</v>
      </c>
      <c r="H717" s="29">
        <f>H718</f>
        <v>0</v>
      </c>
      <c r="I717" s="29">
        <f>I718</f>
        <v>0</v>
      </c>
      <c r="J717" s="29">
        <f>J718</f>
        <v>13000</v>
      </c>
    </row>
    <row r="718" spans="1:10" x14ac:dyDescent="0.25">
      <c r="A718" s="26"/>
      <c r="B718" s="32"/>
      <c r="C718" s="32" t="s">
        <v>73</v>
      </c>
      <c r="D718" s="33"/>
      <c r="E718" s="34" t="s">
        <v>24</v>
      </c>
      <c r="F718" s="35">
        <f t="shared" si="74"/>
        <v>13000</v>
      </c>
      <c r="G718" s="35">
        <f>SUM(G719:G721,G724)</f>
        <v>13000</v>
      </c>
      <c r="H718" s="35">
        <f>SUM(H719:H721,H724)</f>
        <v>0</v>
      </c>
      <c r="I718" s="35">
        <f>SUM(I719:I721,I724,)</f>
        <v>0</v>
      </c>
      <c r="J718" s="35">
        <f>SUM(J719:J721,J724,)</f>
        <v>13000</v>
      </c>
    </row>
    <row r="719" spans="1:10" x14ac:dyDescent="0.25">
      <c r="A719" s="26"/>
      <c r="B719" s="32"/>
      <c r="C719" s="82" t="s">
        <v>73</v>
      </c>
      <c r="D719" s="38">
        <v>4110</v>
      </c>
      <c r="E719" s="39" t="s">
        <v>29</v>
      </c>
      <c r="F719" s="40">
        <f t="shared" si="74"/>
        <v>718</v>
      </c>
      <c r="G719" s="40">
        <v>718</v>
      </c>
      <c r="H719" s="40"/>
      <c r="I719" s="40"/>
      <c r="J719" s="40">
        <f>F719+I719</f>
        <v>718</v>
      </c>
    </row>
    <row r="720" spans="1:10" x14ac:dyDescent="0.25">
      <c r="A720" s="26"/>
      <c r="B720" s="32"/>
      <c r="C720" s="82" t="s">
        <v>73</v>
      </c>
      <c r="D720" s="38">
        <v>4120</v>
      </c>
      <c r="E720" s="39" t="s">
        <v>30</v>
      </c>
      <c r="F720" s="40">
        <f t="shared" si="74"/>
        <v>103</v>
      </c>
      <c r="G720" s="40">
        <v>103</v>
      </c>
      <c r="H720" s="40"/>
      <c r="I720" s="40"/>
      <c r="J720" s="40">
        <f>F720+I720</f>
        <v>103</v>
      </c>
    </row>
    <row r="721" spans="1:10" x14ac:dyDescent="0.25">
      <c r="A721" s="26"/>
      <c r="B721" s="32"/>
      <c r="C721" s="82" t="s">
        <v>73</v>
      </c>
      <c r="D721" s="38">
        <v>4170</v>
      </c>
      <c r="E721" s="42" t="s">
        <v>196</v>
      </c>
      <c r="F721" s="40">
        <f t="shared" si="74"/>
        <v>4179</v>
      </c>
      <c r="G721" s="40">
        <f>G723</f>
        <v>4179</v>
      </c>
      <c r="H721" s="40">
        <f>H723</f>
        <v>0</v>
      </c>
      <c r="I721" s="40">
        <f>I723</f>
        <v>0</v>
      </c>
      <c r="J721" s="40">
        <f>J723</f>
        <v>4179</v>
      </c>
    </row>
    <row r="722" spans="1:10" x14ac:dyDescent="0.25">
      <c r="A722" s="26"/>
      <c r="B722" s="32"/>
      <c r="C722" s="32"/>
      <c r="D722" s="33"/>
      <c r="E722" s="42" t="s">
        <v>19</v>
      </c>
      <c r="F722" s="40"/>
      <c r="G722" s="40"/>
      <c r="H722" s="40"/>
      <c r="I722" s="40"/>
      <c r="J722" s="40"/>
    </row>
    <row r="723" spans="1:10" x14ac:dyDescent="0.25">
      <c r="A723" s="26"/>
      <c r="B723" s="32"/>
      <c r="C723" s="32"/>
      <c r="D723" s="33"/>
      <c r="E723" s="39" t="s">
        <v>277</v>
      </c>
      <c r="F723" s="40">
        <f>G723+H723</f>
        <v>4179</v>
      </c>
      <c r="G723" s="40">
        <v>4179</v>
      </c>
      <c r="H723" s="40"/>
      <c r="I723" s="40"/>
      <c r="J723" s="40">
        <f>F723+I723</f>
        <v>4179</v>
      </c>
    </row>
    <row r="724" spans="1:10" x14ac:dyDescent="0.25">
      <c r="A724" s="26"/>
      <c r="B724" s="58"/>
      <c r="C724" s="50" t="s">
        <v>73</v>
      </c>
      <c r="D724" s="38">
        <v>4210</v>
      </c>
      <c r="E724" s="42" t="s">
        <v>33</v>
      </c>
      <c r="F724" s="40">
        <f>G724+H724</f>
        <v>8000</v>
      </c>
      <c r="G724" s="40">
        <f>G726+G727</f>
        <v>8000</v>
      </c>
      <c r="H724" s="40">
        <f>H726+H727</f>
        <v>0</v>
      </c>
      <c r="I724" s="40">
        <f>I726+I727</f>
        <v>0</v>
      </c>
      <c r="J724" s="40">
        <f>J726+J727</f>
        <v>8000</v>
      </c>
    </row>
    <row r="725" spans="1:10" x14ac:dyDescent="0.25">
      <c r="A725" s="26"/>
      <c r="B725" s="58"/>
      <c r="C725" s="58"/>
      <c r="D725" s="38"/>
      <c r="E725" s="39" t="s">
        <v>19</v>
      </c>
      <c r="F725" s="40"/>
      <c r="G725" s="40"/>
      <c r="H725" s="40"/>
      <c r="I725" s="40"/>
      <c r="J725" s="40"/>
    </row>
    <row r="726" spans="1:10" x14ac:dyDescent="0.25">
      <c r="A726" s="26"/>
      <c r="B726" s="58"/>
      <c r="C726" s="58"/>
      <c r="D726" s="38"/>
      <c r="E726" s="39" t="s">
        <v>278</v>
      </c>
      <c r="F726" s="40">
        <f>G726</f>
        <v>5000</v>
      </c>
      <c r="G726" s="40">
        <v>5000</v>
      </c>
      <c r="H726" s="40"/>
      <c r="I726" s="40"/>
      <c r="J726" s="40">
        <f>F726+I726</f>
        <v>5000</v>
      </c>
    </row>
    <row r="727" spans="1:10" ht="30" x14ac:dyDescent="0.25">
      <c r="A727" s="26"/>
      <c r="B727" s="58"/>
      <c r="C727" s="58"/>
      <c r="D727" s="38"/>
      <c r="E727" s="39" t="s">
        <v>279</v>
      </c>
      <c r="F727" s="40">
        <f>G727+H727</f>
        <v>3000</v>
      </c>
      <c r="G727" s="40">
        <v>3000</v>
      </c>
      <c r="H727" s="40"/>
      <c r="I727" s="40"/>
      <c r="J727" s="40">
        <f>F727+I727</f>
        <v>3000</v>
      </c>
    </row>
    <row r="728" spans="1:10" s="25" customFormat="1" x14ac:dyDescent="0.25">
      <c r="A728" s="26"/>
      <c r="B728" s="14" t="s">
        <v>35</v>
      </c>
      <c r="C728" s="14"/>
      <c r="D728" s="15"/>
      <c r="E728" s="28" t="s">
        <v>36</v>
      </c>
      <c r="F728" s="29">
        <f>G728+H728</f>
        <v>1000</v>
      </c>
      <c r="G728" s="29">
        <f t="shared" ref="G728:J729" si="75">G729</f>
        <v>1000</v>
      </c>
      <c r="H728" s="29">
        <f t="shared" si="75"/>
        <v>0</v>
      </c>
      <c r="I728" s="29">
        <f t="shared" si="75"/>
        <v>0</v>
      </c>
      <c r="J728" s="29">
        <f t="shared" si="75"/>
        <v>1000</v>
      </c>
    </row>
    <row r="729" spans="1:10" s="36" customFormat="1" x14ac:dyDescent="0.25">
      <c r="A729" s="30"/>
      <c r="B729" s="32"/>
      <c r="C729" s="32" t="s">
        <v>37</v>
      </c>
      <c r="D729" s="33"/>
      <c r="E729" s="54" t="s">
        <v>24</v>
      </c>
      <c r="F729" s="35">
        <f>G729+H729</f>
        <v>1000</v>
      </c>
      <c r="G729" s="35">
        <f t="shared" si="75"/>
        <v>1000</v>
      </c>
      <c r="H729" s="35">
        <f t="shared" si="75"/>
        <v>0</v>
      </c>
      <c r="I729" s="35">
        <f t="shared" si="75"/>
        <v>0</v>
      </c>
      <c r="J729" s="35">
        <f t="shared" si="75"/>
        <v>1000</v>
      </c>
    </row>
    <row r="730" spans="1:10" x14ac:dyDescent="0.25">
      <c r="A730" s="55"/>
      <c r="B730" s="58"/>
      <c r="C730" s="50" t="s">
        <v>37</v>
      </c>
      <c r="D730" s="38">
        <v>4300</v>
      </c>
      <c r="E730" s="39" t="s">
        <v>62</v>
      </c>
      <c r="F730" s="40">
        <f>G730+H730</f>
        <v>1000</v>
      </c>
      <c r="G730" s="40">
        <f>G732</f>
        <v>1000</v>
      </c>
      <c r="H730" s="40">
        <f>H732</f>
        <v>0</v>
      </c>
      <c r="I730" s="40">
        <f>I732</f>
        <v>0</v>
      </c>
      <c r="J730" s="40">
        <f>J732</f>
        <v>1000</v>
      </c>
    </row>
    <row r="731" spans="1:10" x14ac:dyDescent="0.25">
      <c r="A731" s="26"/>
      <c r="B731" s="58"/>
      <c r="C731" s="58"/>
      <c r="D731" s="38"/>
      <c r="E731" s="39" t="s">
        <v>19</v>
      </c>
      <c r="F731" s="40"/>
      <c r="G731" s="40"/>
      <c r="H731" s="40"/>
      <c r="I731" s="40"/>
      <c r="J731" s="40"/>
    </row>
    <row r="732" spans="1:10" x14ac:dyDescent="0.25">
      <c r="A732" s="26"/>
      <c r="B732" s="77"/>
      <c r="C732" s="77"/>
      <c r="D732" s="78"/>
      <c r="E732" s="79" t="s">
        <v>280</v>
      </c>
      <c r="F732" s="49">
        <f>G732+H732</f>
        <v>1000</v>
      </c>
      <c r="G732" s="49">
        <v>1000</v>
      </c>
      <c r="H732" s="49"/>
      <c r="I732" s="49"/>
      <c r="J732" s="49">
        <f>F732+I732</f>
        <v>1000</v>
      </c>
    </row>
    <row r="733" spans="1:10" s="25" customFormat="1" x14ac:dyDescent="0.25">
      <c r="A733" s="26"/>
      <c r="B733" s="14" t="s">
        <v>40</v>
      </c>
      <c r="C733" s="14"/>
      <c r="D733" s="15"/>
      <c r="E733" s="28" t="s">
        <v>41</v>
      </c>
      <c r="F733" s="29">
        <f>G733+H733</f>
        <v>16500</v>
      </c>
      <c r="G733" s="29">
        <f>G734</f>
        <v>16500</v>
      </c>
      <c r="H733" s="29">
        <f>H734</f>
        <v>0</v>
      </c>
      <c r="I733" s="29">
        <f>I734</f>
        <v>0</v>
      </c>
      <c r="J733" s="29">
        <f>J734</f>
        <v>16500</v>
      </c>
    </row>
    <row r="734" spans="1:10" x14ac:dyDescent="0.25">
      <c r="A734" s="26"/>
      <c r="B734" s="32"/>
      <c r="C734" s="32" t="s">
        <v>42</v>
      </c>
      <c r="D734" s="33"/>
      <c r="E734" s="34" t="s">
        <v>24</v>
      </c>
      <c r="F734" s="35">
        <f>G734+H734</f>
        <v>16500</v>
      </c>
      <c r="G734" s="35">
        <f>G735+G739</f>
        <v>16500</v>
      </c>
      <c r="H734" s="35">
        <f>H735+H739</f>
        <v>0</v>
      </c>
      <c r="I734" s="35">
        <f>I735+I739</f>
        <v>0</v>
      </c>
      <c r="J734" s="35">
        <f>J735+J739</f>
        <v>16500</v>
      </c>
    </row>
    <row r="735" spans="1:10" x14ac:dyDescent="0.25">
      <c r="A735" s="55"/>
      <c r="B735" s="58"/>
      <c r="C735" s="37" t="s">
        <v>42</v>
      </c>
      <c r="D735" s="38">
        <v>4210</v>
      </c>
      <c r="E735" s="42" t="s">
        <v>33</v>
      </c>
      <c r="F735" s="40">
        <f>G735+H735</f>
        <v>4500</v>
      </c>
      <c r="G735" s="40">
        <f>SUM(G737:G738)</f>
        <v>4500</v>
      </c>
      <c r="H735" s="40">
        <f>SUM(H737:H738)</f>
        <v>0</v>
      </c>
      <c r="I735" s="40">
        <f>SUM(I737:I738)</f>
        <v>0</v>
      </c>
      <c r="J735" s="40">
        <f>SUM(J737:J738)</f>
        <v>4500</v>
      </c>
    </row>
    <row r="736" spans="1:10" x14ac:dyDescent="0.25">
      <c r="A736" s="68"/>
      <c r="B736" s="58"/>
      <c r="C736" s="58"/>
      <c r="D736" s="38"/>
      <c r="E736" s="39" t="s">
        <v>19</v>
      </c>
      <c r="F736" s="40"/>
      <c r="G736" s="40"/>
      <c r="H736" s="35"/>
      <c r="I736" s="35"/>
      <c r="J736" s="35"/>
    </row>
    <row r="737" spans="1:10" ht="30" x14ac:dyDescent="0.25">
      <c r="A737" s="68"/>
      <c r="B737" s="58"/>
      <c r="C737" s="58"/>
      <c r="D737" s="38"/>
      <c r="E737" s="39" t="s">
        <v>281</v>
      </c>
      <c r="F737" s="40">
        <f>G737</f>
        <v>1500</v>
      </c>
      <c r="G737" s="40">
        <v>1500</v>
      </c>
      <c r="H737" s="35"/>
      <c r="I737" s="35"/>
      <c r="J737" s="40">
        <f>F737+I737</f>
        <v>1500</v>
      </c>
    </row>
    <row r="738" spans="1:10" x14ac:dyDescent="0.25">
      <c r="A738" s="68"/>
      <c r="B738" s="58"/>
      <c r="C738" s="58"/>
      <c r="D738" s="38"/>
      <c r="E738" s="39" t="s">
        <v>282</v>
      </c>
      <c r="F738" s="40">
        <f>G738+H738</f>
        <v>3000</v>
      </c>
      <c r="G738" s="40">
        <v>3000</v>
      </c>
      <c r="H738" s="35"/>
      <c r="I738" s="35"/>
      <c r="J738" s="40">
        <f>F738+I738</f>
        <v>3000</v>
      </c>
    </row>
    <row r="739" spans="1:10" x14ac:dyDescent="0.25">
      <c r="A739" s="55"/>
      <c r="B739" s="58"/>
      <c r="C739" s="37" t="s">
        <v>42</v>
      </c>
      <c r="D739" s="38">
        <v>4300</v>
      </c>
      <c r="E739" s="39" t="s">
        <v>62</v>
      </c>
      <c r="F739" s="40">
        <f>G739+H739</f>
        <v>12000</v>
      </c>
      <c r="G739" s="40">
        <f>G741</f>
        <v>12000</v>
      </c>
      <c r="H739" s="40">
        <f>H741</f>
        <v>0</v>
      </c>
      <c r="I739" s="40">
        <f>I741</f>
        <v>0</v>
      </c>
      <c r="J739" s="40">
        <f>J741</f>
        <v>12000</v>
      </c>
    </row>
    <row r="740" spans="1:10" x14ac:dyDescent="0.25">
      <c r="A740" s="68"/>
      <c r="B740" s="58"/>
      <c r="C740" s="58"/>
      <c r="D740" s="38"/>
      <c r="E740" s="97" t="s">
        <v>19</v>
      </c>
      <c r="F740" s="40"/>
      <c r="G740" s="40"/>
      <c r="H740" s="35"/>
      <c r="I740" s="35"/>
      <c r="J740" s="35"/>
    </row>
    <row r="741" spans="1:10" x14ac:dyDescent="0.25">
      <c r="A741" s="68"/>
      <c r="B741" s="58"/>
      <c r="C741" s="58"/>
      <c r="D741" s="38"/>
      <c r="E741" s="39" t="s">
        <v>283</v>
      </c>
      <c r="F741" s="40">
        <f>G741</f>
        <v>12000</v>
      </c>
      <c r="G741" s="40">
        <v>12000</v>
      </c>
      <c r="H741" s="35"/>
      <c r="I741" s="126"/>
      <c r="J741" s="126">
        <f>F741+I741</f>
        <v>12000</v>
      </c>
    </row>
    <row r="742" spans="1:10" x14ac:dyDescent="0.25">
      <c r="A742" s="68"/>
      <c r="B742" s="14" t="s">
        <v>45</v>
      </c>
      <c r="C742" s="14"/>
      <c r="D742" s="15"/>
      <c r="E742" s="28" t="s">
        <v>46</v>
      </c>
      <c r="F742" s="29">
        <f>G742+H742</f>
        <v>17000</v>
      </c>
      <c r="G742" s="29">
        <f>G743</f>
        <v>17000</v>
      </c>
      <c r="H742" s="29">
        <f>H743</f>
        <v>0</v>
      </c>
      <c r="I742" s="29">
        <f>I743</f>
        <v>0</v>
      </c>
      <c r="J742" s="29">
        <f>J743</f>
        <v>17000</v>
      </c>
    </row>
    <row r="743" spans="1:10" x14ac:dyDescent="0.25">
      <c r="A743" s="68"/>
      <c r="B743" s="32"/>
      <c r="C743" s="32" t="s">
        <v>47</v>
      </c>
      <c r="D743" s="33"/>
      <c r="E743" s="34" t="s">
        <v>24</v>
      </c>
      <c r="F743" s="35">
        <f>G743+H743</f>
        <v>17000</v>
      </c>
      <c r="G743" s="35">
        <f>SUM(G744,G747)</f>
        <v>17000</v>
      </c>
      <c r="H743" s="35">
        <f>SUM(H744,H747)</f>
        <v>0</v>
      </c>
      <c r="I743" s="35">
        <f>SUM(I744,I747)</f>
        <v>0</v>
      </c>
      <c r="J743" s="35">
        <f>SUM(J744,J747)</f>
        <v>17000</v>
      </c>
    </row>
    <row r="744" spans="1:10" x14ac:dyDescent="0.25">
      <c r="A744" s="55"/>
      <c r="B744" s="58"/>
      <c r="C744" s="37" t="s">
        <v>47</v>
      </c>
      <c r="D744" s="38">
        <v>4210</v>
      </c>
      <c r="E744" s="42" t="s">
        <v>33</v>
      </c>
      <c r="F744" s="40">
        <f>G744+H744</f>
        <v>7000</v>
      </c>
      <c r="G744" s="40">
        <f>G746</f>
        <v>7000</v>
      </c>
      <c r="H744" s="40">
        <f>H746</f>
        <v>0</v>
      </c>
      <c r="I744" s="40">
        <f>I746</f>
        <v>0</v>
      </c>
      <c r="J744" s="40">
        <f>J746</f>
        <v>7000</v>
      </c>
    </row>
    <row r="745" spans="1:10" x14ac:dyDescent="0.25">
      <c r="A745" s="68"/>
      <c r="B745" s="58"/>
      <c r="C745" s="58"/>
      <c r="D745" s="38"/>
      <c r="E745" s="42" t="s">
        <v>19</v>
      </c>
      <c r="F745" s="40"/>
      <c r="G745" s="40"/>
      <c r="H745" s="35"/>
      <c r="I745" s="35"/>
      <c r="J745" s="35"/>
    </row>
    <row r="746" spans="1:10" ht="30" x14ac:dyDescent="0.25">
      <c r="A746" s="68"/>
      <c r="B746" s="58"/>
      <c r="C746" s="58"/>
      <c r="D746" s="38"/>
      <c r="E746" s="39" t="s">
        <v>284</v>
      </c>
      <c r="F746" s="40">
        <f>G746+H746</f>
        <v>7000</v>
      </c>
      <c r="G746" s="40">
        <v>7000</v>
      </c>
      <c r="H746" s="35"/>
      <c r="I746" s="35"/>
      <c r="J746" s="40">
        <f>F746+I746</f>
        <v>7000</v>
      </c>
    </row>
    <row r="747" spans="1:10" x14ac:dyDescent="0.25">
      <c r="A747" s="55"/>
      <c r="B747" s="58"/>
      <c r="C747" s="37" t="s">
        <v>47</v>
      </c>
      <c r="D747" s="38">
        <v>4300</v>
      </c>
      <c r="E747" s="39" t="s">
        <v>62</v>
      </c>
      <c r="F747" s="40">
        <f>G747+H747</f>
        <v>10000</v>
      </c>
      <c r="G747" s="40">
        <f>G749</f>
        <v>10000</v>
      </c>
      <c r="H747" s="40">
        <f>H749</f>
        <v>0</v>
      </c>
      <c r="I747" s="40">
        <f>I749</f>
        <v>0</v>
      </c>
      <c r="J747" s="40">
        <f>J749</f>
        <v>10000</v>
      </c>
    </row>
    <row r="748" spans="1:10" x14ac:dyDescent="0.25">
      <c r="A748" s="68"/>
      <c r="B748" s="58"/>
      <c r="C748" s="58"/>
      <c r="D748" s="38"/>
      <c r="E748" s="39" t="s">
        <v>19</v>
      </c>
      <c r="F748" s="40"/>
      <c r="G748" s="40"/>
      <c r="H748" s="35"/>
      <c r="I748" s="35"/>
      <c r="J748" s="35"/>
    </row>
    <row r="749" spans="1:10" x14ac:dyDescent="0.25">
      <c r="A749" s="68"/>
      <c r="B749" s="58"/>
      <c r="C749" s="58"/>
      <c r="D749" s="38"/>
      <c r="E749" s="42" t="s">
        <v>285</v>
      </c>
      <c r="F749" s="40">
        <f>G749+H749</f>
        <v>10000</v>
      </c>
      <c r="G749" s="40">
        <v>10000</v>
      </c>
      <c r="H749" s="35"/>
      <c r="I749" s="35"/>
      <c r="J749" s="40">
        <f>F749+I749</f>
        <v>10000</v>
      </c>
    </row>
    <row r="750" spans="1:10" x14ac:dyDescent="0.25">
      <c r="A750" s="23">
        <v>18</v>
      </c>
      <c r="B750" s="167" t="s">
        <v>286</v>
      </c>
      <c r="C750" s="167"/>
      <c r="D750" s="167"/>
      <c r="E750" s="167"/>
      <c r="F750" s="66">
        <f>G750+H750</f>
        <v>76471</v>
      </c>
      <c r="G750" s="66">
        <f>G756+G767+G775+G789+G751</f>
        <v>76471</v>
      </c>
      <c r="H750" s="66">
        <f>H756+H767+H775+H789</f>
        <v>0</v>
      </c>
      <c r="I750" s="66">
        <f>I756+I767+I775+I789</f>
        <v>0</v>
      </c>
      <c r="J750" s="66">
        <f>J756+J767+J775+J789+J751</f>
        <v>76471</v>
      </c>
    </row>
    <row r="751" spans="1:10" x14ac:dyDescent="0.25">
      <c r="A751" s="26"/>
      <c r="B751" s="14" t="s">
        <v>91</v>
      </c>
      <c r="C751" s="14"/>
      <c r="D751" s="14"/>
      <c r="E751" s="56" t="s">
        <v>92</v>
      </c>
      <c r="F751" s="29">
        <f>G751+H751</f>
        <v>7000</v>
      </c>
      <c r="G751" s="29">
        <f t="shared" ref="G751:J752" si="76">G752</f>
        <v>7000</v>
      </c>
      <c r="H751" s="29">
        <f t="shared" si="76"/>
        <v>0</v>
      </c>
      <c r="I751" s="29">
        <f t="shared" si="76"/>
        <v>0</v>
      </c>
      <c r="J751" s="29">
        <f t="shared" si="76"/>
        <v>7000</v>
      </c>
    </row>
    <row r="752" spans="1:10" s="36" customFormat="1" x14ac:dyDescent="0.25">
      <c r="A752" s="68"/>
      <c r="B752" s="32"/>
      <c r="C752" s="32" t="s">
        <v>120</v>
      </c>
      <c r="D752" s="32"/>
      <c r="E752" s="114" t="s">
        <v>24</v>
      </c>
      <c r="F752" s="35">
        <f>G752+H752</f>
        <v>7000</v>
      </c>
      <c r="G752" s="35">
        <f t="shared" si="76"/>
        <v>7000</v>
      </c>
      <c r="H752" s="35">
        <f t="shared" si="76"/>
        <v>0</v>
      </c>
      <c r="I752" s="35">
        <f t="shared" si="76"/>
        <v>0</v>
      </c>
      <c r="J752" s="35">
        <f t="shared" si="76"/>
        <v>7000</v>
      </c>
    </row>
    <row r="753" spans="1:10" x14ac:dyDescent="0.25">
      <c r="A753" s="55"/>
      <c r="B753" s="58"/>
      <c r="C753" s="50" t="s">
        <v>120</v>
      </c>
      <c r="D753" s="55">
        <v>4210</v>
      </c>
      <c r="E753" s="42" t="s">
        <v>33</v>
      </c>
      <c r="F753" s="40">
        <f>G753+H753</f>
        <v>7000</v>
      </c>
      <c r="G753" s="40">
        <f>G755</f>
        <v>7000</v>
      </c>
      <c r="H753" s="40">
        <f>H755</f>
        <v>0</v>
      </c>
      <c r="I753" s="40">
        <f>I755</f>
        <v>0</v>
      </c>
      <c r="J753" s="40">
        <f>J755</f>
        <v>7000</v>
      </c>
    </row>
    <row r="754" spans="1:10" x14ac:dyDescent="0.25">
      <c r="A754" s="55"/>
      <c r="B754" s="58"/>
      <c r="C754" s="58"/>
      <c r="D754" s="58"/>
      <c r="E754" s="39" t="s">
        <v>19</v>
      </c>
      <c r="F754" s="40"/>
      <c r="G754" s="40"/>
      <c r="H754" s="40"/>
      <c r="I754" s="40"/>
      <c r="J754" s="40"/>
    </row>
    <row r="755" spans="1:10" x14ac:dyDescent="0.25">
      <c r="A755" s="55"/>
      <c r="B755" s="77"/>
      <c r="C755" s="77"/>
      <c r="D755" s="77"/>
      <c r="E755" s="152" t="s">
        <v>287</v>
      </c>
      <c r="F755" s="49">
        <f>G755+H755</f>
        <v>7000</v>
      </c>
      <c r="G755" s="49">
        <v>7000</v>
      </c>
      <c r="H755" s="49"/>
      <c r="I755" s="49"/>
      <c r="J755" s="49">
        <f>F755+I755</f>
        <v>7000</v>
      </c>
    </row>
    <row r="756" spans="1:10" x14ac:dyDescent="0.25">
      <c r="A756" s="68"/>
      <c r="B756" s="27">
        <v>754</v>
      </c>
      <c r="C756" s="14"/>
      <c r="D756" s="15"/>
      <c r="E756" s="28" t="s">
        <v>15</v>
      </c>
      <c r="F756" s="29">
        <f>G756+H756</f>
        <v>17000</v>
      </c>
      <c r="G756" s="29">
        <f>G757+G763</f>
        <v>17000</v>
      </c>
      <c r="H756" s="29">
        <f>H757+H763</f>
        <v>0</v>
      </c>
      <c r="I756" s="29">
        <f>I757+I763</f>
        <v>0</v>
      </c>
      <c r="J756" s="29">
        <f>J757+J763</f>
        <v>17000</v>
      </c>
    </row>
    <row r="757" spans="1:10" x14ac:dyDescent="0.25">
      <c r="A757" s="26"/>
      <c r="B757" s="32"/>
      <c r="C757" s="32" t="s">
        <v>16</v>
      </c>
      <c r="D757" s="33"/>
      <c r="E757" s="34" t="s">
        <v>17</v>
      </c>
      <c r="F757" s="35">
        <f>G757+H757</f>
        <v>13000</v>
      </c>
      <c r="G757" s="35">
        <f>G758</f>
        <v>13000</v>
      </c>
      <c r="H757" s="35">
        <f>H758</f>
        <v>0</v>
      </c>
      <c r="I757" s="35">
        <f>I758</f>
        <v>0</v>
      </c>
      <c r="J757" s="35">
        <f>J758</f>
        <v>13000</v>
      </c>
    </row>
    <row r="758" spans="1:10" x14ac:dyDescent="0.25">
      <c r="A758" s="55"/>
      <c r="B758" s="58"/>
      <c r="C758" s="37" t="s">
        <v>16</v>
      </c>
      <c r="D758" s="38">
        <v>4210</v>
      </c>
      <c r="E758" s="42" t="s">
        <v>33</v>
      </c>
      <c r="F758" s="40">
        <f>G758+H758</f>
        <v>13000</v>
      </c>
      <c r="G758" s="40">
        <f>SUM(G760:G762)</f>
        <v>13000</v>
      </c>
      <c r="H758" s="40">
        <f>SUM(H760:H762)</f>
        <v>0</v>
      </c>
      <c r="I758" s="40">
        <f>SUM(I760:I762)</f>
        <v>0</v>
      </c>
      <c r="J758" s="40">
        <f>SUM(J760:J762)</f>
        <v>13000</v>
      </c>
    </row>
    <row r="759" spans="1:10" x14ac:dyDescent="0.25">
      <c r="A759" s="68"/>
      <c r="B759" s="58"/>
      <c r="C759" s="58"/>
      <c r="D759" s="38"/>
      <c r="E759" s="39" t="s">
        <v>19</v>
      </c>
      <c r="F759" s="40"/>
      <c r="G759" s="40"/>
      <c r="H759" s="40"/>
      <c r="I759" s="40"/>
      <c r="J759" s="40"/>
    </row>
    <row r="760" spans="1:10" ht="28.15" customHeight="1" x14ac:dyDescent="0.25">
      <c r="A760" s="68"/>
      <c r="B760" s="58"/>
      <c r="C760" s="58"/>
      <c r="D760" s="38"/>
      <c r="E760" s="73" t="s">
        <v>288</v>
      </c>
      <c r="F760" s="40">
        <f>G760+H760</f>
        <v>5000</v>
      </c>
      <c r="G760" s="40">
        <v>5000</v>
      </c>
      <c r="H760" s="40"/>
      <c r="I760" s="40"/>
      <c r="J760" s="40">
        <f>I760+F760</f>
        <v>5000</v>
      </c>
    </row>
    <row r="761" spans="1:10" ht="28.15" customHeight="1" x14ac:dyDescent="0.25">
      <c r="A761" s="68"/>
      <c r="B761" s="58"/>
      <c r="C761" s="58"/>
      <c r="D761" s="38"/>
      <c r="E761" s="73" t="s">
        <v>289</v>
      </c>
      <c r="F761" s="40">
        <f>G761+H761</f>
        <v>2000</v>
      </c>
      <c r="G761" s="40">
        <v>2000</v>
      </c>
      <c r="H761" s="40"/>
      <c r="I761" s="40"/>
      <c r="J761" s="40">
        <f>I761+F761</f>
        <v>2000</v>
      </c>
    </row>
    <row r="762" spans="1:10" ht="34.5" customHeight="1" x14ac:dyDescent="0.25">
      <c r="A762" s="68"/>
      <c r="B762" s="58"/>
      <c r="C762" s="58"/>
      <c r="D762" s="38"/>
      <c r="E762" s="42" t="s">
        <v>290</v>
      </c>
      <c r="F762" s="40">
        <f>G762+H762</f>
        <v>6000</v>
      </c>
      <c r="G762" s="40">
        <v>6000</v>
      </c>
      <c r="H762" s="40"/>
      <c r="I762" s="40"/>
      <c r="J762" s="40">
        <f>I762+F762</f>
        <v>6000</v>
      </c>
    </row>
    <row r="763" spans="1:10" s="36" customFormat="1" ht="18" customHeight="1" x14ac:dyDescent="0.25">
      <c r="A763" s="68"/>
      <c r="B763" s="32"/>
      <c r="C763" s="32" t="s">
        <v>224</v>
      </c>
      <c r="D763" s="33"/>
      <c r="E763" s="95" t="s">
        <v>24</v>
      </c>
      <c r="F763" s="35">
        <f>G763+H763</f>
        <v>4000</v>
      </c>
      <c r="G763" s="35">
        <f>G766</f>
        <v>4000</v>
      </c>
      <c r="H763" s="35">
        <f>H766</f>
        <v>0</v>
      </c>
      <c r="I763" s="35">
        <f>I766</f>
        <v>0</v>
      </c>
      <c r="J763" s="35">
        <f>J766</f>
        <v>4000</v>
      </c>
    </row>
    <row r="764" spans="1:10" ht="18" customHeight="1" x14ac:dyDescent="0.25">
      <c r="A764" s="68"/>
      <c r="B764" s="58"/>
      <c r="C764" s="50" t="s">
        <v>224</v>
      </c>
      <c r="D764" s="38">
        <v>4210</v>
      </c>
      <c r="E764" s="42" t="s">
        <v>33</v>
      </c>
      <c r="F764" s="40">
        <f>G764+H764</f>
        <v>4000</v>
      </c>
      <c r="G764" s="40">
        <f>G766</f>
        <v>4000</v>
      </c>
      <c r="H764" s="40">
        <f>H766</f>
        <v>0</v>
      </c>
      <c r="I764" s="40">
        <f>I766</f>
        <v>0</v>
      </c>
      <c r="J764" s="40">
        <f>J766</f>
        <v>4000</v>
      </c>
    </row>
    <row r="765" spans="1:10" ht="18" customHeight="1" x14ac:dyDescent="0.25">
      <c r="A765" s="68"/>
      <c r="B765" s="58"/>
      <c r="C765" s="50"/>
      <c r="D765" s="38"/>
      <c r="E765" s="42" t="s">
        <v>19</v>
      </c>
      <c r="F765" s="40"/>
      <c r="G765" s="40"/>
      <c r="H765" s="40"/>
      <c r="I765" s="40"/>
      <c r="J765" s="40"/>
    </row>
    <row r="766" spans="1:10" ht="19.5" customHeight="1" x14ac:dyDescent="0.25">
      <c r="A766" s="68"/>
      <c r="B766" s="58"/>
      <c r="C766" s="58"/>
      <c r="D766" s="38"/>
      <c r="E766" s="42" t="s">
        <v>291</v>
      </c>
      <c r="F766" s="40">
        <f>G766+H766</f>
        <v>4000</v>
      </c>
      <c r="G766" s="40">
        <v>4000</v>
      </c>
      <c r="H766" s="40"/>
      <c r="I766" s="40"/>
      <c r="J766" s="40">
        <f>F766+I766</f>
        <v>4000</v>
      </c>
    </row>
    <row r="767" spans="1:10" x14ac:dyDescent="0.25">
      <c r="A767" s="68"/>
      <c r="B767" s="14">
        <v>801</v>
      </c>
      <c r="C767" s="14"/>
      <c r="D767" s="15"/>
      <c r="E767" s="56" t="s">
        <v>181</v>
      </c>
      <c r="F767" s="29">
        <f>G767+H767</f>
        <v>4971</v>
      </c>
      <c r="G767" s="29">
        <f>G768</f>
        <v>4971</v>
      </c>
      <c r="H767" s="29">
        <f>H768</f>
        <v>0</v>
      </c>
      <c r="I767" s="29">
        <f>I768</f>
        <v>0</v>
      </c>
      <c r="J767" s="29">
        <f>J768</f>
        <v>4971</v>
      </c>
    </row>
    <row r="768" spans="1:10" s="36" customFormat="1" x14ac:dyDescent="0.25">
      <c r="A768" s="68"/>
      <c r="B768" s="32"/>
      <c r="C768" s="32" t="s">
        <v>23</v>
      </c>
      <c r="D768" s="33"/>
      <c r="E768" s="54" t="s">
        <v>24</v>
      </c>
      <c r="F768" s="35">
        <f>G767+H768</f>
        <v>4971</v>
      </c>
      <c r="G768" s="35">
        <f>SUM(G769,G772)</f>
        <v>4971</v>
      </c>
      <c r="H768" s="35">
        <f>SUM(H769,H772)</f>
        <v>0</v>
      </c>
      <c r="I768" s="35">
        <f>SUM(I769,I772)</f>
        <v>0</v>
      </c>
      <c r="J768" s="35">
        <f>SUM(J769,J772)</f>
        <v>4971</v>
      </c>
    </row>
    <row r="769" spans="1:10" x14ac:dyDescent="0.25">
      <c r="A769" s="55"/>
      <c r="B769" s="58"/>
      <c r="C769" s="37" t="s">
        <v>23</v>
      </c>
      <c r="D769" s="38">
        <v>4210</v>
      </c>
      <c r="E769" s="42" t="s">
        <v>33</v>
      </c>
      <c r="F769" s="40">
        <f>G769+H769</f>
        <v>1971</v>
      </c>
      <c r="G769" s="156">
        <f>G771</f>
        <v>1971</v>
      </c>
      <c r="H769" s="156">
        <f>H771</f>
        <v>0</v>
      </c>
      <c r="I769" s="43">
        <f>I771</f>
        <v>0</v>
      </c>
      <c r="J769" s="156">
        <f>J771</f>
        <v>1971</v>
      </c>
    </row>
    <row r="770" spans="1:10" x14ac:dyDescent="0.25">
      <c r="A770" s="68"/>
      <c r="B770" s="58"/>
      <c r="C770" s="58"/>
      <c r="D770" s="38"/>
      <c r="E770" s="39" t="s">
        <v>19</v>
      </c>
      <c r="F770" s="40"/>
      <c r="G770" s="40"/>
      <c r="H770" s="35"/>
      <c r="I770" s="35"/>
      <c r="J770" s="35"/>
    </row>
    <row r="771" spans="1:10" ht="30" x14ac:dyDescent="0.25">
      <c r="A771" s="68"/>
      <c r="B771" s="58"/>
      <c r="C771" s="58"/>
      <c r="D771" s="38"/>
      <c r="E771" s="42" t="s">
        <v>292</v>
      </c>
      <c r="F771" s="40">
        <f>G771</f>
        <v>1971</v>
      </c>
      <c r="G771" s="40">
        <v>1971</v>
      </c>
      <c r="H771" s="35"/>
      <c r="I771" s="35"/>
      <c r="J771" s="40">
        <f>F771+I771</f>
        <v>1971</v>
      </c>
    </row>
    <row r="772" spans="1:10" x14ac:dyDescent="0.25">
      <c r="A772" s="68"/>
      <c r="B772" s="58"/>
      <c r="C772" s="31" t="s">
        <v>23</v>
      </c>
      <c r="D772" s="38">
        <v>4240</v>
      </c>
      <c r="E772" s="42" t="s">
        <v>57</v>
      </c>
      <c r="F772" s="40">
        <f>G772+H772</f>
        <v>3000</v>
      </c>
      <c r="G772" s="40">
        <f>G774</f>
        <v>3000</v>
      </c>
      <c r="H772" s="40">
        <f>H774</f>
        <v>0</v>
      </c>
      <c r="I772" s="40">
        <f>I774</f>
        <v>0</v>
      </c>
      <c r="J772" s="40">
        <f>J774</f>
        <v>3000</v>
      </c>
    </row>
    <row r="773" spans="1:10" x14ac:dyDescent="0.25">
      <c r="A773" s="68"/>
      <c r="B773" s="58"/>
      <c r="C773" s="58"/>
      <c r="D773" s="38"/>
      <c r="E773" s="39" t="s">
        <v>19</v>
      </c>
      <c r="F773" s="40"/>
      <c r="G773" s="40"/>
      <c r="H773" s="35"/>
      <c r="I773" s="35"/>
      <c r="J773" s="35"/>
    </row>
    <row r="774" spans="1:10" x14ac:dyDescent="0.25">
      <c r="A774" s="68"/>
      <c r="B774" s="58"/>
      <c r="C774" s="58"/>
      <c r="D774" s="38"/>
      <c r="E774" s="42" t="s">
        <v>293</v>
      </c>
      <c r="F774" s="40">
        <f>G774+H774</f>
        <v>3000</v>
      </c>
      <c r="G774" s="40">
        <v>3000</v>
      </c>
      <c r="H774" s="35"/>
      <c r="I774" s="35"/>
      <c r="J774" s="35">
        <f>F774+I774</f>
        <v>3000</v>
      </c>
    </row>
    <row r="775" spans="1:10" x14ac:dyDescent="0.25">
      <c r="A775" s="26"/>
      <c r="B775" s="14" t="s">
        <v>40</v>
      </c>
      <c r="C775" s="14"/>
      <c r="D775" s="15"/>
      <c r="E775" s="28" t="s">
        <v>41</v>
      </c>
      <c r="F775" s="29">
        <f>G775+H775</f>
        <v>33500</v>
      </c>
      <c r="G775" s="29">
        <f>G776</f>
        <v>33500</v>
      </c>
      <c r="H775" s="29">
        <f>H776</f>
        <v>0</v>
      </c>
      <c r="I775" s="29">
        <f>I776</f>
        <v>0</v>
      </c>
      <c r="J775" s="29">
        <f>J776</f>
        <v>33500</v>
      </c>
    </row>
    <row r="776" spans="1:10" x14ac:dyDescent="0.25">
      <c r="A776" s="30"/>
      <c r="B776" s="32"/>
      <c r="C776" s="32" t="s">
        <v>42</v>
      </c>
      <c r="D776" s="33"/>
      <c r="E776" s="34" t="s">
        <v>24</v>
      </c>
      <c r="F776" s="35">
        <f>G776+H776</f>
        <v>33500</v>
      </c>
      <c r="G776" s="35">
        <f>SUM(G777,G781,G784)</f>
        <v>33500</v>
      </c>
      <c r="H776" s="35">
        <f>SUM(H777,H781,H784)</f>
        <v>0</v>
      </c>
      <c r="I776" s="35">
        <f>SUM(I777,I781,I784)</f>
        <v>0</v>
      </c>
      <c r="J776" s="35">
        <f>SUM(J777,J781,J784)</f>
        <v>33500</v>
      </c>
    </row>
    <row r="777" spans="1:10" x14ac:dyDescent="0.25">
      <c r="A777" s="26"/>
      <c r="B777" s="58"/>
      <c r="C777" s="37" t="s">
        <v>42</v>
      </c>
      <c r="D777" s="38">
        <v>4210</v>
      </c>
      <c r="E777" s="42" t="s">
        <v>33</v>
      </c>
      <c r="F777" s="40">
        <f>G777+H777</f>
        <v>5000</v>
      </c>
      <c r="G777" s="40">
        <f>SUM(G779:G780)</f>
        <v>5000</v>
      </c>
      <c r="H777" s="40">
        <f>SUM(H779:H780)</f>
        <v>0</v>
      </c>
      <c r="I777" s="40">
        <f>I779</f>
        <v>0</v>
      </c>
      <c r="J777" s="40">
        <f>J779+J780</f>
        <v>5000</v>
      </c>
    </row>
    <row r="778" spans="1:10" x14ac:dyDescent="0.25">
      <c r="A778" s="68"/>
      <c r="B778" s="58"/>
      <c r="C778" s="58"/>
      <c r="D778" s="38"/>
      <c r="E778" s="39" t="s">
        <v>19</v>
      </c>
      <c r="F778" s="40"/>
      <c r="G778" s="40"/>
      <c r="H778" s="35"/>
      <c r="I778" s="35"/>
      <c r="J778" s="35"/>
    </row>
    <row r="779" spans="1:10" ht="30" x14ac:dyDescent="0.25">
      <c r="A779" s="26"/>
      <c r="B779" s="58"/>
      <c r="C779" s="58"/>
      <c r="D779" s="38"/>
      <c r="E779" s="42" t="s">
        <v>294</v>
      </c>
      <c r="F779" s="40">
        <f>G779+H779</f>
        <v>2000</v>
      </c>
      <c r="G779" s="40">
        <v>2000</v>
      </c>
      <c r="H779" s="40"/>
      <c r="I779" s="40"/>
      <c r="J779" s="40">
        <f>F779+I779</f>
        <v>2000</v>
      </c>
    </row>
    <row r="780" spans="1:10" x14ac:dyDescent="0.25">
      <c r="A780" s="26"/>
      <c r="B780" s="58"/>
      <c r="C780" s="58"/>
      <c r="D780" s="38"/>
      <c r="E780" s="42" t="s">
        <v>295</v>
      </c>
      <c r="F780" s="40">
        <f>G780+H780</f>
        <v>3000</v>
      </c>
      <c r="G780" s="40">
        <v>3000</v>
      </c>
      <c r="H780" s="40"/>
      <c r="I780" s="40"/>
      <c r="J780" s="40">
        <f>F780+I780</f>
        <v>3000</v>
      </c>
    </row>
    <row r="781" spans="1:10" x14ac:dyDescent="0.25">
      <c r="A781" s="26"/>
      <c r="B781" s="58"/>
      <c r="C781" s="37" t="s">
        <v>42</v>
      </c>
      <c r="D781" s="38">
        <v>4220</v>
      </c>
      <c r="E781" s="42" t="s">
        <v>44</v>
      </c>
      <c r="F781" s="40">
        <f>G781+H781</f>
        <v>2500</v>
      </c>
      <c r="G781" s="40">
        <f>G783</f>
        <v>2500</v>
      </c>
      <c r="H781" s="40">
        <f>H783</f>
        <v>0</v>
      </c>
      <c r="I781" s="40">
        <f>I783</f>
        <v>0</v>
      </c>
      <c r="J781" s="40">
        <f>J783</f>
        <v>2500</v>
      </c>
    </row>
    <row r="782" spans="1:10" x14ac:dyDescent="0.25">
      <c r="A782" s="26"/>
      <c r="B782" s="58"/>
      <c r="C782" s="58"/>
      <c r="D782" s="38"/>
      <c r="E782" s="39" t="s">
        <v>19</v>
      </c>
      <c r="F782" s="40"/>
      <c r="G782" s="40"/>
      <c r="H782" s="40"/>
      <c r="I782" s="40"/>
      <c r="J782" s="40"/>
    </row>
    <row r="783" spans="1:10" ht="30" x14ac:dyDescent="0.25">
      <c r="A783" s="26"/>
      <c r="B783" s="58"/>
      <c r="C783" s="58"/>
      <c r="D783" s="38"/>
      <c r="E783" s="42" t="s">
        <v>296</v>
      </c>
      <c r="F783" s="40">
        <f>G783+H783</f>
        <v>2500</v>
      </c>
      <c r="G783" s="40">
        <v>2500</v>
      </c>
      <c r="H783" s="40"/>
      <c r="I783" s="40"/>
      <c r="J783" s="40">
        <f>F783+I783</f>
        <v>2500</v>
      </c>
    </row>
    <row r="784" spans="1:10" x14ac:dyDescent="0.25">
      <c r="A784" s="55"/>
      <c r="B784" s="58"/>
      <c r="C784" s="37" t="s">
        <v>42</v>
      </c>
      <c r="D784" s="38">
        <v>4300</v>
      </c>
      <c r="E784" s="39" t="s">
        <v>62</v>
      </c>
      <c r="F784" s="40">
        <f>G784+H784</f>
        <v>26000</v>
      </c>
      <c r="G784" s="40">
        <f>SUM(G786:G788)</f>
        <v>26000</v>
      </c>
      <c r="H784" s="40">
        <f>SUM(H786:H788)</f>
        <v>0</v>
      </c>
      <c r="I784" s="40">
        <f>SUM(I786:I788)</f>
        <v>0</v>
      </c>
      <c r="J784" s="40">
        <f>SUM(J786:J788)</f>
        <v>26000</v>
      </c>
    </row>
    <row r="785" spans="1:10" x14ac:dyDescent="0.25">
      <c r="A785" s="26"/>
      <c r="B785" s="58"/>
      <c r="C785" s="58"/>
      <c r="D785" s="38"/>
      <c r="E785" s="39" t="s">
        <v>19</v>
      </c>
      <c r="F785" s="40"/>
      <c r="G785" s="40"/>
      <c r="H785" s="40"/>
      <c r="I785" s="40"/>
      <c r="J785" s="40"/>
    </row>
    <row r="786" spans="1:10" x14ac:dyDescent="0.25">
      <c r="A786" s="26"/>
      <c r="B786" s="58"/>
      <c r="C786" s="58"/>
      <c r="D786" s="38"/>
      <c r="E786" s="39" t="s">
        <v>297</v>
      </c>
      <c r="F786" s="40">
        <f>G786</f>
        <v>8000</v>
      </c>
      <c r="G786" s="40">
        <v>8000</v>
      </c>
      <c r="H786" s="40"/>
      <c r="I786" s="40"/>
      <c r="J786" s="40">
        <f>F786+I786</f>
        <v>8000</v>
      </c>
    </row>
    <row r="787" spans="1:10" ht="30" x14ac:dyDescent="0.25">
      <c r="A787" s="26"/>
      <c r="B787" s="58"/>
      <c r="C787" s="58"/>
      <c r="D787" s="38"/>
      <c r="E787" s="39" t="s">
        <v>298</v>
      </c>
      <c r="F787" s="40">
        <f>G787+H787</f>
        <v>8000</v>
      </c>
      <c r="G787" s="40">
        <v>8000</v>
      </c>
      <c r="H787" s="40"/>
      <c r="I787" s="40"/>
      <c r="J787" s="40">
        <f>I787+F787</f>
        <v>8000</v>
      </c>
    </row>
    <row r="788" spans="1:10" ht="30" x14ac:dyDescent="0.25">
      <c r="A788" s="26"/>
      <c r="B788" s="58"/>
      <c r="C788" s="58"/>
      <c r="D788" s="38"/>
      <c r="E788" s="39" t="s">
        <v>299</v>
      </c>
      <c r="F788" s="40">
        <f>G788+H788</f>
        <v>10000</v>
      </c>
      <c r="G788" s="40">
        <v>10000</v>
      </c>
      <c r="H788" s="40"/>
      <c r="I788" s="49"/>
      <c r="J788" s="49">
        <f>F788+I788</f>
        <v>10000</v>
      </c>
    </row>
    <row r="789" spans="1:10" x14ac:dyDescent="0.25">
      <c r="A789" s="26"/>
      <c r="B789" s="14">
        <v>926</v>
      </c>
      <c r="C789" s="14"/>
      <c r="D789" s="15"/>
      <c r="E789" s="28" t="s">
        <v>46</v>
      </c>
      <c r="F789" s="29">
        <f>G789+H789</f>
        <v>14000</v>
      </c>
      <c r="G789" s="29">
        <f t="shared" ref="G789:J790" si="77">G790</f>
        <v>14000</v>
      </c>
      <c r="H789" s="29">
        <f t="shared" si="77"/>
        <v>0</v>
      </c>
      <c r="I789" s="29">
        <f t="shared" si="77"/>
        <v>0</v>
      </c>
      <c r="J789" s="29">
        <f t="shared" si="77"/>
        <v>14000</v>
      </c>
    </row>
    <row r="790" spans="1:10" x14ac:dyDescent="0.25">
      <c r="A790" s="26"/>
      <c r="B790" s="32"/>
      <c r="C790" s="32" t="s">
        <v>47</v>
      </c>
      <c r="D790" s="33"/>
      <c r="E790" s="34" t="s">
        <v>24</v>
      </c>
      <c r="F790" s="35">
        <f>G790+H790</f>
        <v>14000</v>
      </c>
      <c r="G790" s="35">
        <f>G791+G794</f>
        <v>14000</v>
      </c>
      <c r="H790" s="35">
        <f>H791+H794</f>
        <v>0</v>
      </c>
      <c r="I790" s="35">
        <f t="shared" si="77"/>
        <v>0</v>
      </c>
      <c r="J790" s="35">
        <f>J791+J794</f>
        <v>14000</v>
      </c>
    </row>
    <row r="791" spans="1:10" x14ac:dyDescent="0.25">
      <c r="A791" s="26"/>
      <c r="B791" s="58"/>
      <c r="C791" s="37" t="s">
        <v>47</v>
      </c>
      <c r="D791" s="38">
        <v>4210</v>
      </c>
      <c r="E791" s="42" t="s">
        <v>33</v>
      </c>
      <c r="F791" s="40">
        <f>G791+H791</f>
        <v>5000</v>
      </c>
      <c r="G791" s="40">
        <f>G793</f>
        <v>5000</v>
      </c>
      <c r="H791" s="40">
        <f>H793</f>
        <v>0</v>
      </c>
      <c r="I791" s="40">
        <f>I793</f>
        <v>0</v>
      </c>
      <c r="J791" s="40">
        <f>J793</f>
        <v>5000</v>
      </c>
    </row>
    <row r="792" spans="1:10" x14ac:dyDescent="0.25">
      <c r="A792" s="30"/>
      <c r="B792" s="58"/>
      <c r="C792" s="58"/>
      <c r="D792" s="38"/>
      <c r="E792" s="39" t="s">
        <v>19</v>
      </c>
      <c r="F792" s="40"/>
      <c r="G792" s="40"/>
      <c r="H792" s="40"/>
      <c r="I792" s="40"/>
      <c r="J792" s="40"/>
    </row>
    <row r="793" spans="1:10" ht="30" x14ac:dyDescent="0.25">
      <c r="A793" s="30"/>
      <c r="B793" s="58"/>
      <c r="C793" s="58"/>
      <c r="D793" s="38"/>
      <c r="E793" s="42" t="s">
        <v>300</v>
      </c>
      <c r="F793" s="40">
        <f>G793+H793</f>
        <v>5000</v>
      </c>
      <c r="G793" s="40">
        <v>5000</v>
      </c>
      <c r="H793" s="40"/>
      <c r="I793" s="40"/>
      <c r="J793" s="40">
        <f>F793+I793</f>
        <v>5000</v>
      </c>
    </row>
    <row r="794" spans="1:10" x14ac:dyDescent="0.25">
      <c r="A794" s="55"/>
      <c r="B794" s="58"/>
      <c r="C794" s="50" t="s">
        <v>47</v>
      </c>
      <c r="D794" s="38">
        <v>4300</v>
      </c>
      <c r="E794" s="39" t="s">
        <v>62</v>
      </c>
      <c r="F794" s="40">
        <f>G794+H794</f>
        <v>9000</v>
      </c>
      <c r="G794" s="40">
        <f>G796</f>
        <v>9000</v>
      </c>
      <c r="H794" s="40">
        <f>H796</f>
        <v>0</v>
      </c>
      <c r="I794" s="40"/>
      <c r="J794" s="40">
        <f>J796</f>
        <v>9000</v>
      </c>
    </row>
    <row r="795" spans="1:10" x14ac:dyDescent="0.25">
      <c r="A795" s="30"/>
      <c r="B795" s="58"/>
      <c r="C795" s="58"/>
      <c r="D795" s="38"/>
      <c r="E795" s="39" t="s">
        <v>19</v>
      </c>
      <c r="F795" s="40"/>
      <c r="G795" s="40"/>
      <c r="H795" s="40"/>
      <c r="I795" s="40"/>
      <c r="J795" s="40"/>
    </row>
    <row r="796" spans="1:10" x14ac:dyDescent="0.25">
      <c r="A796" s="30"/>
      <c r="B796" s="58"/>
      <c r="C796" s="58"/>
      <c r="D796" s="38"/>
      <c r="E796" s="42" t="s">
        <v>285</v>
      </c>
      <c r="F796" s="40">
        <f>G796+H796</f>
        <v>9000</v>
      </c>
      <c r="G796" s="40">
        <v>9000</v>
      </c>
      <c r="H796" s="40"/>
      <c r="I796" s="40"/>
      <c r="J796" s="40">
        <f>F796+I796</f>
        <v>9000</v>
      </c>
    </row>
    <row r="797" spans="1:10" x14ac:dyDescent="0.25">
      <c r="A797" s="23">
        <v>19</v>
      </c>
      <c r="B797" s="166" t="s">
        <v>301</v>
      </c>
      <c r="C797" s="166"/>
      <c r="D797" s="166"/>
      <c r="E797" s="166"/>
      <c r="F797" s="66">
        <f>G797+H797</f>
        <v>42900</v>
      </c>
      <c r="G797" s="66">
        <f>G803+G821+G809+G829+G798+G815</f>
        <v>42900</v>
      </c>
      <c r="H797" s="66">
        <f>H803+H821+H809+H829+H798+H815</f>
        <v>0</v>
      </c>
      <c r="I797" s="66">
        <f>I803+I821+I809+I829+I798+I815</f>
        <v>0</v>
      </c>
      <c r="J797" s="66">
        <f>J803+J821+J809+J829+J798+J815</f>
        <v>42900</v>
      </c>
    </row>
    <row r="798" spans="1:10" s="25" customFormat="1" x14ac:dyDescent="0.25">
      <c r="A798" s="26"/>
      <c r="B798" s="13">
        <v>600</v>
      </c>
      <c r="C798" s="13"/>
      <c r="D798" s="15"/>
      <c r="E798" s="67" t="s">
        <v>50</v>
      </c>
      <c r="F798" s="29">
        <f>G798+H798</f>
        <v>6000</v>
      </c>
      <c r="G798" s="29">
        <f t="shared" ref="G798:J799" si="78">G799</f>
        <v>6000</v>
      </c>
      <c r="H798" s="29">
        <f t="shared" si="78"/>
        <v>0</v>
      </c>
      <c r="I798" s="29">
        <f t="shared" si="78"/>
        <v>0</v>
      </c>
      <c r="J798" s="29">
        <f t="shared" si="78"/>
        <v>6000</v>
      </c>
    </row>
    <row r="799" spans="1:10" s="36" customFormat="1" x14ac:dyDescent="0.25">
      <c r="A799" s="68"/>
      <c r="B799" s="68"/>
      <c r="C799" s="68">
        <v>60016</v>
      </c>
      <c r="D799" s="33"/>
      <c r="E799" s="72" t="s">
        <v>51</v>
      </c>
      <c r="F799" s="35">
        <f>G799+H799</f>
        <v>6000</v>
      </c>
      <c r="G799" s="35">
        <f t="shared" si="78"/>
        <v>6000</v>
      </c>
      <c r="H799" s="35">
        <f t="shared" si="78"/>
        <v>0</v>
      </c>
      <c r="I799" s="35">
        <f t="shared" si="78"/>
        <v>0</v>
      </c>
      <c r="J799" s="35">
        <f t="shared" si="78"/>
        <v>6000</v>
      </c>
    </row>
    <row r="800" spans="1:10" x14ac:dyDescent="0.25">
      <c r="A800" s="55"/>
      <c r="B800" s="55"/>
      <c r="C800" s="157">
        <v>60016</v>
      </c>
      <c r="D800" s="38">
        <v>4270</v>
      </c>
      <c r="E800" s="71" t="s">
        <v>52</v>
      </c>
      <c r="F800" s="40">
        <f>G800+H800</f>
        <v>6000</v>
      </c>
      <c r="G800" s="40">
        <f>SUM(G802)</f>
        <v>6000</v>
      </c>
      <c r="H800" s="40">
        <f>SUM(H802)</f>
        <v>0</v>
      </c>
      <c r="I800" s="40">
        <f>SUM(I802)</f>
        <v>0</v>
      </c>
      <c r="J800" s="40">
        <f>SUM(J802)</f>
        <v>6000</v>
      </c>
    </row>
    <row r="801" spans="1:10" x14ac:dyDescent="0.25">
      <c r="A801" s="55"/>
      <c r="B801" s="55"/>
      <c r="C801" s="55"/>
      <c r="D801" s="38"/>
      <c r="E801" s="39" t="s">
        <v>19</v>
      </c>
      <c r="F801" s="40"/>
      <c r="G801" s="40"/>
      <c r="H801" s="40"/>
      <c r="I801" s="40"/>
      <c r="J801" s="40"/>
    </row>
    <row r="802" spans="1:10" x14ac:dyDescent="0.25">
      <c r="A802" s="55"/>
      <c r="B802" s="55"/>
      <c r="C802" s="55"/>
      <c r="D802" s="38"/>
      <c r="E802" s="73" t="s">
        <v>302</v>
      </c>
      <c r="F802" s="40">
        <f>G802+H802</f>
        <v>6000</v>
      </c>
      <c r="G802" s="40">
        <v>6000</v>
      </c>
      <c r="H802" s="40"/>
      <c r="I802" s="40"/>
      <c r="J802" s="40">
        <f>F802+I802</f>
        <v>6000</v>
      </c>
    </row>
    <row r="803" spans="1:10" x14ac:dyDescent="0.25">
      <c r="A803" s="68"/>
      <c r="B803" s="27">
        <v>754</v>
      </c>
      <c r="C803" s="14"/>
      <c r="D803" s="15"/>
      <c r="E803" s="28" t="s">
        <v>15</v>
      </c>
      <c r="F803" s="29">
        <f>G803+H803</f>
        <v>2400</v>
      </c>
      <c r="G803" s="29">
        <f t="shared" ref="G803:J804" si="79">G804</f>
        <v>2400</v>
      </c>
      <c r="H803" s="29">
        <f t="shared" si="79"/>
        <v>0</v>
      </c>
      <c r="I803" s="29">
        <f t="shared" si="79"/>
        <v>0</v>
      </c>
      <c r="J803" s="29">
        <f t="shared" si="79"/>
        <v>2400</v>
      </c>
    </row>
    <row r="804" spans="1:10" x14ac:dyDescent="0.25">
      <c r="A804" s="26"/>
      <c r="B804" s="32"/>
      <c r="C804" s="32" t="s">
        <v>16</v>
      </c>
      <c r="D804" s="33"/>
      <c r="E804" s="34" t="s">
        <v>17</v>
      </c>
      <c r="F804" s="35">
        <f>G804+H804</f>
        <v>2400</v>
      </c>
      <c r="G804" s="35">
        <f t="shared" si="79"/>
        <v>2400</v>
      </c>
      <c r="H804" s="35">
        <f t="shared" si="79"/>
        <v>0</v>
      </c>
      <c r="I804" s="35">
        <f t="shared" si="79"/>
        <v>0</v>
      </c>
      <c r="J804" s="35">
        <f t="shared" si="79"/>
        <v>2400</v>
      </c>
    </row>
    <row r="805" spans="1:10" x14ac:dyDescent="0.25">
      <c r="A805" s="55"/>
      <c r="B805" s="58"/>
      <c r="C805" s="37" t="s">
        <v>16</v>
      </c>
      <c r="D805" s="38">
        <v>4210</v>
      </c>
      <c r="E805" s="42" t="s">
        <v>33</v>
      </c>
      <c r="F805" s="40">
        <f>G805+H805</f>
        <v>2400</v>
      </c>
      <c r="G805" s="40">
        <f>SUM(G807:G808)</f>
        <v>2400</v>
      </c>
      <c r="H805" s="40">
        <f>SUM(H807:H808)</f>
        <v>0</v>
      </c>
      <c r="I805" s="40">
        <f>I807+I808</f>
        <v>0</v>
      </c>
      <c r="J805" s="40">
        <f>SUM(J807:J808)</f>
        <v>2400</v>
      </c>
    </row>
    <row r="806" spans="1:10" x14ac:dyDescent="0.25">
      <c r="A806" s="68"/>
      <c r="B806" s="58"/>
      <c r="C806" s="58"/>
      <c r="D806" s="38"/>
      <c r="E806" s="39" t="s">
        <v>19</v>
      </c>
      <c r="F806" s="40"/>
      <c r="G806" s="40"/>
      <c r="H806" s="40"/>
      <c r="I806" s="40"/>
      <c r="J806" s="40"/>
    </row>
    <row r="807" spans="1:10" x14ac:dyDescent="0.25">
      <c r="A807" s="68"/>
      <c r="B807" s="58"/>
      <c r="C807" s="58"/>
      <c r="D807" s="38"/>
      <c r="E807" s="42" t="s">
        <v>303</v>
      </c>
      <c r="F807" s="40">
        <f>G807+H807</f>
        <v>1900</v>
      </c>
      <c r="G807" s="40">
        <v>1900</v>
      </c>
      <c r="H807" s="40"/>
      <c r="I807" s="40"/>
      <c r="J807" s="40">
        <f>F807+I807</f>
        <v>1900</v>
      </c>
    </row>
    <row r="808" spans="1:10" ht="30" x14ac:dyDescent="0.25">
      <c r="A808" s="68"/>
      <c r="B808" s="58"/>
      <c r="C808" s="58"/>
      <c r="D808" s="38"/>
      <c r="E808" s="42" t="s">
        <v>304</v>
      </c>
      <c r="F808" s="40">
        <f>G808+H808</f>
        <v>500</v>
      </c>
      <c r="G808" s="40">
        <v>500</v>
      </c>
      <c r="H808" s="40"/>
      <c r="I808" s="40"/>
      <c r="J808" s="40">
        <f>F808+I808</f>
        <v>500</v>
      </c>
    </row>
    <row r="809" spans="1:10" s="25" customFormat="1" x14ac:dyDescent="0.25">
      <c r="A809" s="30"/>
      <c r="B809" s="14" t="s">
        <v>21</v>
      </c>
      <c r="C809" s="14"/>
      <c r="D809" s="15"/>
      <c r="E809" s="56" t="s">
        <v>181</v>
      </c>
      <c r="F809" s="29">
        <f>F810</f>
        <v>6000</v>
      </c>
      <c r="G809" s="29">
        <f>G810</f>
        <v>6000</v>
      </c>
      <c r="H809" s="29">
        <f>H810</f>
        <v>0</v>
      </c>
      <c r="I809" s="29">
        <f>I810</f>
        <v>0</v>
      </c>
      <c r="J809" s="29">
        <f>J810</f>
        <v>6000</v>
      </c>
    </row>
    <row r="810" spans="1:10" s="36" customFormat="1" x14ac:dyDescent="0.25">
      <c r="A810" s="68"/>
      <c r="B810" s="32"/>
      <c r="C810" s="32" t="s">
        <v>23</v>
      </c>
      <c r="D810" s="33"/>
      <c r="E810" s="54" t="s">
        <v>24</v>
      </c>
      <c r="F810" s="35">
        <f>G810+H810</f>
        <v>6000</v>
      </c>
      <c r="G810" s="35">
        <f>G811</f>
        <v>6000</v>
      </c>
      <c r="H810" s="35">
        <f>H811</f>
        <v>0</v>
      </c>
      <c r="I810" s="35">
        <f>I811</f>
        <v>0</v>
      </c>
      <c r="J810" s="35">
        <f>J811</f>
        <v>6000</v>
      </c>
    </row>
    <row r="811" spans="1:10" x14ac:dyDescent="0.25">
      <c r="A811" s="55"/>
      <c r="B811" s="58"/>
      <c r="C811" s="37" t="s">
        <v>23</v>
      </c>
      <c r="D811" s="38">
        <v>4210</v>
      </c>
      <c r="E811" s="42" t="s">
        <v>33</v>
      </c>
      <c r="F811" s="40">
        <f>G811+H811</f>
        <v>6000</v>
      </c>
      <c r="G811" s="40">
        <f>SUM(G813:G814)</f>
        <v>6000</v>
      </c>
      <c r="H811" s="40">
        <f>SUM(H813:H814)</f>
        <v>0</v>
      </c>
      <c r="I811" s="40">
        <f>SUM(I814:I814)</f>
        <v>0</v>
      </c>
      <c r="J811" s="40">
        <f>SUM(J813:J814)</f>
        <v>6000</v>
      </c>
    </row>
    <row r="812" spans="1:10" x14ac:dyDescent="0.25">
      <c r="A812" s="68"/>
      <c r="B812" s="58"/>
      <c r="C812" s="58"/>
      <c r="D812" s="38"/>
      <c r="E812" s="39" t="s">
        <v>19</v>
      </c>
      <c r="F812" s="40"/>
      <c r="G812" s="40"/>
      <c r="H812" s="40"/>
      <c r="I812" s="40"/>
      <c r="J812" s="40"/>
    </row>
    <row r="813" spans="1:10" x14ac:dyDescent="0.25">
      <c r="A813" s="68"/>
      <c r="B813" s="58"/>
      <c r="C813" s="58"/>
      <c r="D813" s="38"/>
      <c r="E813" s="42" t="s">
        <v>305</v>
      </c>
      <c r="F813" s="40">
        <f>G813+H813</f>
        <v>2000</v>
      </c>
      <c r="G813" s="40">
        <v>2000</v>
      </c>
      <c r="H813" s="40"/>
      <c r="I813" s="40"/>
      <c r="J813" s="40">
        <f>I813+F813</f>
        <v>2000</v>
      </c>
    </row>
    <row r="814" spans="1:10" x14ac:dyDescent="0.25">
      <c r="A814" s="68"/>
      <c r="B814" s="77"/>
      <c r="C814" s="77"/>
      <c r="D814" s="78"/>
      <c r="E814" s="48" t="s">
        <v>306</v>
      </c>
      <c r="F814" s="49">
        <f>G814+H814</f>
        <v>4000</v>
      </c>
      <c r="G814" s="49">
        <v>4000</v>
      </c>
      <c r="H814" s="49"/>
      <c r="I814" s="49"/>
      <c r="J814" s="49">
        <f>F814+I814</f>
        <v>4000</v>
      </c>
    </row>
    <row r="815" spans="1:10" s="25" customFormat="1" x14ac:dyDescent="0.25">
      <c r="A815" s="26"/>
      <c r="B815" s="14" t="s">
        <v>35</v>
      </c>
      <c r="C815" s="14"/>
      <c r="D815" s="15"/>
      <c r="E815" s="28" t="s">
        <v>36</v>
      </c>
      <c r="F815" s="29">
        <f t="shared" ref="F815:J816" si="80">F816</f>
        <v>21000</v>
      </c>
      <c r="G815" s="29">
        <f t="shared" si="80"/>
        <v>21000</v>
      </c>
      <c r="H815" s="29">
        <f t="shared" si="80"/>
        <v>0</v>
      </c>
      <c r="I815" s="29">
        <f t="shared" si="80"/>
        <v>0</v>
      </c>
      <c r="J815" s="29">
        <f t="shared" si="80"/>
        <v>21000</v>
      </c>
    </row>
    <row r="816" spans="1:10" s="36" customFormat="1" x14ac:dyDescent="0.25">
      <c r="A816" s="30"/>
      <c r="B816" s="94"/>
      <c r="C816" s="32" t="s">
        <v>37</v>
      </c>
      <c r="D816" s="33"/>
      <c r="E816" s="54" t="s">
        <v>24</v>
      </c>
      <c r="F816" s="35">
        <f t="shared" si="80"/>
        <v>21000</v>
      </c>
      <c r="G816" s="35">
        <f t="shared" si="80"/>
        <v>21000</v>
      </c>
      <c r="H816" s="35">
        <f t="shared" si="80"/>
        <v>0</v>
      </c>
      <c r="I816" s="35">
        <f t="shared" si="80"/>
        <v>0</v>
      </c>
      <c r="J816" s="35">
        <f t="shared" si="80"/>
        <v>21000</v>
      </c>
    </row>
    <row r="817" spans="1:10" x14ac:dyDescent="0.25">
      <c r="A817" s="55"/>
      <c r="B817" s="58"/>
      <c r="C817" s="50" t="s">
        <v>37</v>
      </c>
      <c r="D817" s="38">
        <v>4300</v>
      </c>
      <c r="E817" s="39" t="s">
        <v>62</v>
      </c>
      <c r="F817" s="40">
        <f>G817+H817</f>
        <v>21000</v>
      </c>
      <c r="G817" s="40">
        <f>SUM(G819:G820)</f>
        <v>21000</v>
      </c>
      <c r="H817" s="40">
        <f>SUM(H819:H820)</f>
        <v>0</v>
      </c>
      <c r="I817" s="40">
        <f>SUM(I819:I820)</f>
        <v>0</v>
      </c>
      <c r="J817" s="40">
        <f>SUM(J819:J820)</f>
        <v>21000</v>
      </c>
    </row>
    <row r="818" spans="1:10" x14ac:dyDescent="0.25">
      <c r="A818" s="26"/>
      <c r="B818" s="83"/>
      <c r="C818" s="58"/>
      <c r="D818" s="38"/>
      <c r="E818" s="39" t="s">
        <v>19</v>
      </c>
      <c r="F818" s="40"/>
      <c r="G818" s="40"/>
      <c r="H818" s="40"/>
      <c r="I818" s="40"/>
      <c r="J818" s="40"/>
    </row>
    <row r="819" spans="1:10" ht="60" x14ac:dyDescent="0.25">
      <c r="A819" s="26"/>
      <c r="B819" s="83"/>
      <c r="C819" s="58"/>
      <c r="D819" s="38"/>
      <c r="E819" s="42" t="s">
        <v>307</v>
      </c>
      <c r="F819" s="40">
        <f>G819+H819</f>
        <v>20000</v>
      </c>
      <c r="G819" s="40">
        <v>20000</v>
      </c>
      <c r="H819" s="40"/>
      <c r="I819" s="40"/>
      <c r="J819" s="40">
        <f>F819+I819</f>
        <v>20000</v>
      </c>
    </row>
    <row r="820" spans="1:10" x14ac:dyDescent="0.25">
      <c r="A820" s="26"/>
      <c r="B820" s="83"/>
      <c r="C820" s="58"/>
      <c r="D820" s="38"/>
      <c r="E820" s="42" t="s">
        <v>308</v>
      </c>
      <c r="F820" s="40">
        <f>G820+H820</f>
        <v>1000</v>
      </c>
      <c r="G820" s="40">
        <v>1000</v>
      </c>
      <c r="H820" s="40"/>
      <c r="I820" s="40"/>
      <c r="J820" s="40">
        <f>F820+I820</f>
        <v>1000</v>
      </c>
    </row>
    <row r="821" spans="1:10" x14ac:dyDescent="0.25">
      <c r="A821" s="26"/>
      <c r="B821" s="14" t="s">
        <v>40</v>
      </c>
      <c r="C821" s="14"/>
      <c r="D821" s="15"/>
      <c r="E821" s="28" t="s">
        <v>41</v>
      </c>
      <c r="F821" s="29">
        <f>G821+H821</f>
        <v>5500</v>
      </c>
      <c r="G821" s="29">
        <f>G822</f>
        <v>5500</v>
      </c>
      <c r="H821" s="29">
        <f>H822</f>
        <v>0</v>
      </c>
      <c r="I821" s="29">
        <f>I822</f>
        <v>0</v>
      </c>
      <c r="J821" s="29">
        <f>J822</f>
        <v>5500</v>
      </c>
    </row>
    <row r="822" spans="1:10" x14ac:dyDescent="0.25">
      <c r="A822" s="30"/>
      <c r="B822" s="32"/>
      <c r="C822" s="32" t="s">
        <v>42</v>
      </c>
      <c r="D822" s="33"/>
      <c r="E822" s="34" t="s">
        <v>24</v>
      </c>
      <c r="F822" s="35">
        <f>G822+H822</f>
        <v>5500</v>
      </c>
      <c r="G822" s="35">
        <f>G826+G823</f>
        <v>5500</v>
      </c>
      <c r="H822" s="35">
        <f>H826+H823</f>
        <v>0</v>
      </c>
      <c r="I822" s="35">
        <f>I826+I823</f>
        <v>0</v>
      </c>
      <c r="J822" s="35">
        <f>J826+J823</f>
        <v>5500</v>
      </c>
    </row>
    <row r="823" spans="1:10" x14ac:dyDescent="0.25">
      <c r="A823" s="26"/>
      <c r="B823" s="58"/>
      <c r="C823" s="37" t="s">
        <v>42</v>
      </c>
      <c r="D823" s="38">
        <v>4210</v>
      </c>
      <c r="E823" s="42" t="s">
        <v>33</v>
      </c>
      <c r="F823" s="40">
        <f>F825</f>
        <v>2000</v>
      </c>
      <c r="G823" s="40">
        <f>G825</f>
        <v>2000</v>
      </c>
      <c r="H823" s="40">
        <f>H825</f>
        <v>0</v>
      </c>
      <c r="I823" s="40">
        <f>I825</f>
        <v>0</v>
      </c>
      <c r="J823" s="40">
        <f>J825</f>
        <v>2000</v>
      </c>
    </row>
    <row r="824" spans="1:10" x14ac:dyDescent="0.25">
      <c r="A824" s="26"/>
      <c r="B824" s="58"/>
      <c r="C824" s="58"/>
      <c r="D824" s="38"/>
      <c r="E824" s="39" t="s">
        <v>19</v>
      </c>
      <c r="F824" s="40"/>
      <c r="G824" s="40"/>
      <c r="H824" s="40"/>
      <c r="I824" s="40"/>
      <c r="J824" s="40"/>
    </row>
    <row r="825" spans="1:10" ht="30" x14ac:dyDescent="0.25">
      <c r="A825" s="26"/>
      <c r="B825" s="58"/>
      <c r="C825" s="58"/>
      <c r="D825" s="38"/>
      <c r="E825" s="39" t="s">
        <v>309</v>
      </c>
      <c r="F825" s="40">
        <f>G825+H825</f>
        <v>2000</v>
      </c>
      <c r="G825" s="40">
        <v>2000</v>
      </c>
      <c r="H825" s="40"/>
      <c r="I825" s="40"/>
      <c r="J825" s="40">
        <f>F825+I825</f>
        <v>2000</v>
      </c>
    </row>
    <row r="826" spans="1:10" x14ac:dyDescent="0.25">
      <c r="A826" s="55"/>
      <c r="B826" s="58"/>
      <c r="C826" s="37" t="s">
        <v>42</v>
      </c>
      <c r="D826" s="38">
        <v>4300</v>
      </c>
      <c r="E826" s="39" t="s">
        <v>62</v>
      </c>
      <c r="F826" s="40">
        <f>G826+H826</f>
        <v>3500</v>
      </c>
      <c r="G826" s="40">
        <f>G828</f>
        <v>3500</v>
      </c>
      <c r="H826" s="40">
        <f>H828</f>
        <v>0</v>
      </c>
      <c r="I826" s="40">
        <f>I828</f>
        <v>0</v>
      </c>
      <c r="J826" s="40">
        <f>J828</f>
        <v>3500</v>
      </c>
    </row>
    <row r="827" spans="1:10" x14ac:dyDescent="0.25">
      <c r="A827" s="26"/>
      <c r="B827" s="58"/>
      <c r="C827" s="58"/>
      <c r="D827" s="38"/>
      <c r="E827" s="39" t="s">
        <v>19</v>
      </c>
      <c r="F827" s="40"/>
      <c r="G827" s="40"/>
      <c r="H827" s="40"/>
      <c r="I827" s="40"/>
      <c r="J827" s="40"/>
    </row>
    <row r="828" spans="1:10" x14ac:dyDescent="0.25">
      <c r="A828" s="26"/>
      <c r="B828" s="58"/>
      <c r="C828" s="58"/>
      <c r="D828" s="38"/>
      <c r="E828" s="42" t="s">
        <v>310</v>
      </c>
      <c r="F828" s="40">
        <f>G828+H828</f>
        <v>3500</v>
      </c>
      <c r="G828" s="40">
        <v>3500</v>
      </c>
      <c r="H828" s="40"/>
      <c r="I828" s="40"/>
      <c r="J828" s="40">
        <f>F828+I828</f>
        <v>3500</v>
      </c>
    </row>
    <row r="829" spans="1:10" s="25" customFormat="1" x14ac:dyDescent="0.25">
      <c r="A829" s="26"/>
      <c r="B829" s="14" t="s">
        <v>45</v>
      </c>
      <c r="C829" s="14"/>
      <c r="D829" s="15"/>
      <c r="E829" s="28" t="s">
        <v>46</v>
      </c>
      <c r="F829" s="29">
        <f>G829+H829</f>
        <v>2000</v>
      </c>
      <c r="G829" s="29">
        <f>G830</f>
        <v>2000</v>
      </c>
      <c r="H829" s="29">
        <f>H830</f>
        <v>0</v>
      </c>
      <c r="I829" s="29">
        <f>I830</f>
        <v>0</v>
      </c>
      <c r="J829" s="29">
        <f>J830</f>
        <v>2000</v>
      </c>
    </row>
    <row r="830" spans="1:10" s="36" customFormat="1" x14ac:dyDescent="0.25">
      <c r="A830" s="30"/>
      <c r="B830" s="32"/>
      <c r="C830" s="32" t="s">
        <v>47</v>
      </c>
      <c r="D830" s="33"/>
      <c r="E830" s="54" t="s">
        <v>24</v>
      </c>
      <c r="F830" s="35">
        <f>F831</f>
        <v>2000</v>
      </c>
      <c r="G830" s="35">
        <f>G831+H830</f>
        <v>2000</v>
      </c>
      <c r="H830" s="35">
        <f>H831+I830</f>
        <v>0</v>
      </c>
      <c r="I830" s="35">
        <f>I831</f>
        <v>0</v>
      </c>
      <c r="J830" s="35">
        <f>J831+K830</f>
        <v>2000</v>
      </c>
    </row>
    <row r="831" spans="1:10" x14ac:dyDescent="0.25">
      <c r="A831" s="26"/>
      <c r="B831" s="58"/>
      <c r="C831" s="37" t="s">
        <v>47</v>
      </c>
      <c r="D831" s="38">
        <v>4210</v>
      </c>
      <c r="E831" s="42" t="s">
        <v>33</v>
      </c>
      <c r="F831" s="40">
        <f>F833</f>
        <v>2000</v>
      </c>
      <c r="G831" s="40">
        <f>G833</f>
        <v>2000</v>
      </c>
      <c r="H831" s="40">
        <f>H833</f>
        <v>0</v>
      </c>
      <c r="I831" s="40">
        <f>I833</f>
        <v>0</v>
      </c>
      <c r="J831" s="40">
        <f>J833</f>
        <v>2000</v>
      </c>
    </row>
    <row r="832" spans="1:10" x14ac:dyDescent="0.25">
      <c r="A832" s="26"/>
      <c r="B832" s="58"/>
      <c r="C832" s="58"/>
      <c r="D832" s="38"/>
      <c r="E832" s="39" t="s">
        <v>19</v>
      </c>
      <c r="F832" s="40"/>
      <c r="G832" s="40"/>
      <c r="H832" s="40"/>
      <c r="I832" s="40"/>
      <c r="J832" s="40"/>
    </row>
    <row r="833" spans="1:10" x14ac:dyDescent="0.25">
      <c r="A833" s="26"/>
      <c r="B833" s="58"/>
      <c r="C833" s="58"/>
      <c r="D833" s="38"/>
      <c r="E833" s="42" t="s">
        <v>311</v>
      </c>
      <c r="F833" s="40">
        <f>G833+H833</f>
        <v>2000</v>
      </c>
      <c r="G833" s="40">
        <v>2000</v>
      </c>
      <c r="H833" s="40"/>
      <c r="I833" s="40"/>
      <c r="J833" s="40">
        <f>F833+I833</f>
        <v>2000</v>
      </c>
    </row>
    <row r="834" spans="1:10" x14ac:dyDescent="0.25">
      <c r="A834" s="23">
        <v>20</v>
      </c>
      <c r="B834" s="166" t="s">
        <v>312</v>
      </c>
      <c r="C834" s="166"/>
      <c r="D834" s="166"/>
      <c r="E834" s="166"/>
      <c r="F834" s="66">
        <f>G834+H834</f>
        <v>63241</v>
      </c>
      <c r="G834" s="66">
        <f>G845+G872+G835+G851+G867+G840+G861</f>
        <v>63241</v>
      </c>
      <c r="H834" s="66">
        <f>H845+H872+H835+H851+H867+H840+H861</f>
        <v>0</v>
      </c>
      <c r="I834" s="66">
        <f>I845+I872+I835+I851+I867+I840+I861</f>
        <v>0</v>
      </c>
      <c r="J834" s="66">
        <f>J845+J872+J835+J851+J867+J840+J861</f>
        <v>63241</v>
      </c>
    </row>
    <row r="835" spans="1:10" x14ac:dyDescent="0.25">
      <c r="A835" s="26"/>
      <c r="B835" s="13">
        <v>600</v>
      </c>
      <c r="C835" s="13"/>
      <c r="D835" s="15"/>
      <c r="E835" s="67" t="s">
        <v>50</v>
      </c>
      <c r="F835" s="29">
        <f>G835+H835</f>
        <v>6441</v>
      </c>
      <c r="G835" s="29">
        <f t="shared" ref="G835:J836" si="81">G836</f>
        <v>6441</v>
      </c>
      <c r="H835" s="29">
        <f t="shared" si="81"/>
        <v>0</v>
      </c>
      <c r="I835" s="29">
        <f t="shared" si="81"/>
        <v>0</v>
      </c>
      <c r="J835" s="29">
        <f t="shared" si="81"/>
        <v>6441</v>
      </c>
    </row>
    <row r="836" spans="1:10" s="36" customFormat="1" x14ac:dyDescent="0.25">
      <c r="A836" s="68"/>
      <c r="B836" s="68"/>
      <c r="C836" s="68">
        <v>60016</v>
      </c>
      <c r="D836" s="33"/>
      <c r="E836" s="72" t="s">
        <v>51</v>
      </c>
      <c r="F836" s="35">
        <f>H836+G836</f>
        <v>6441</v>
      </c>
      <c r="G836" s="35">
        <f t="shared" si="81"/>
        <v>6441</v>
      </c>
      <c r="H836" s="35">
        <f t="shared" si="81"/>
        <v>0</v>
      </c>
      <c r="I836" s="35">
        <f t="shared" si="81"/>
        <v>0</v>
      </c>
      <c r="J836" s="35">
        <f t="shared" si="81"/>
        <v>6441</v>
      </c>
    </row>
    <row r="837" spans="1:10" x14ac:dyDescent="0.25">
      <c r="A837" s="55"/>
      <c r="B837" s="55"/>
      <c r="C837" s="158">
        <v>60016</v>
      </c>
      <c r="D837" s="38">
        <v>4300</v>
      </c>
      <c r="E837" s="39" t="s">
        <v>62</v>
      </c>
      <c r="F837" s="40">
        <f>G837+H837</f>
        <v>6441</v>
      </c>
      <c r="G837" s="40">
        <f>G839</f>
        <v>6441</v>
      </c>
      <c r="H837" s="40">
        <f>H839</f>
        <v>0</v>
      </c>
      <c r="I837" s="40">
        <f>I839</f>
        <v>0</v>
      </c>
      <c r="J837" s="40">
        <f>J839</f>
        <v>6441</v>
      </c>
    </row>
    <row r="838" spans="1:10" x14ac:dyDescent="0.25">
      <c r="A838" s="55"/>
      <c r="B838" s="55"/>
      <c r="C838" s="55"/>
      <c r="D838" s="38"/>
      <c r="E838" s="39" t="s">
        <v>19</v>
      </c>
      <c r="F838" s="40"/>
      <c r="G838" s="40"/>
      <c r="H838" s="40"/>
      <c r="I838" s="40"/>
      <c r="J838" s="40"/>
    </row>
    <row r="839" spans="1:10" ht="21" customHeight="1" x14ac:dyDescent="0.25">
      <c r="A839" s="55"/>
      <c r="B839" s="55"/>
      <c r="C839" s="55"/>
      <c r="D839" s="38"/>
      <c r="E839" s="73" t="s">
        <v>313</v>
      </c>
      <c r="F839" s="40">
        <f>G839+H839</f>
        <v>6441</v>
      </c>
      <c r="G839" s="40">
        <v>6441</v>
      </c>
      <c r="H839" s="40"/>
      <c r="I839" s="49"/>
      <c r="J839" s="49">
        <f>F839+I839</f>
        <v>6441</v>
      </c>
    </row>
    <row r="840" spans="1:10" s="25" customFormat="1" ht="17.25" customHeight="1" x14ac:dyDescent="0.25">
      <c r="A840" s="26"/>
      <c r="B840" s="13">
        <v>750</v>
      </c>
      <c r="C840" s="13"/>
      <c r="D840" s="15"/>
      <c r="E840" s="56" t="s">
        <v>92</v>
      </c>
      <c r="F840" s="29">
        <f>G840+H840</f>
        <v>5000</v>
      </c>
      <c r="G840" s="29">
        <f t="shared" ref="G840:J841" si="82">G841</f>
        <v>5000</v>
      </c>
      <c r="H840" s="29">
        <f t="shared" si="82"/>
        <v>0</v>
      </c>
      <c r="I840" s="29">
        <f t="shared" si="82"/>
        <v>0</v>
      </c>
      <c r="J840" s="29">
        <f t="shared" si="82"/>
        <v>5000</v>
      </c>
    </row>
    <row r="841" spans="1:10" s="36" customFormat="1" ht="17.25" customHeight="1" x14ac:dyDescent="0.25">
      <c r="A841" s="68"/>
      <c r="B841" s="68"/>
      <c r="C841" s="68">
        <v>75095</v>
      </c>
      <c r="D841" s="33"/>
      <c r="E841" s="114" t="s">
        <v>24</v>
      </c>
      <c r="F841" s="35">
        <f>G841+H841</f>
        <v>5000</v>
      </c>
      <c r="G841" s="35">
        <f t="shared" si="82"/>
        <v>5000</v>
      </c>
      <c r="H841" s="35">
        <f t="shared" si="82"/>
        <v>0</v>
      </c>
      <c r="I841" s="35">
        <f t="shared" si="82"/>
        <v>0</v>
      </c>
      <c r="J841" s="35">
        <f t="shared" si="82"/>
        <v>5000</v>
      </c>
    </row>
    <row r="842" spans="1:10" ht="17.25" customHeight="1" x14ac:dyDescent="0.25">
      <c r="A842" s="55"/>
      <c r="B842" s="55"/>
      <c r="C842" s="70">
        <v>75095</v>
      </c>
      <c r="D842" s="38">
        <v>4210</v>
      </c>
      <c r="E842" s="42" t="s">
        <v>33</v>
      </c>
      <c r="F842" s="40">
        <f>G842+H842</f>
        <v>5000</v>
      </c>
      <c r="G842" s="40">
        <f>G844</f>
        <v>5000</v>
      </c>
      <c r="H842" s="40">
        <f>H844</f>
        <v>0</v>
      </c>
      <c r="I842" s="40">
        <f>I844</f>
        <v>0</v>
      </c>
      <c r="J842" s="40">
        <f>J844</f>
        <v>5000</v>
      </c>
    </row>
    <row r="843" spans="1:10" ht="17.25" customHeight="1" x14ac:dyDescent="0.25">
      <c r="A843" s="55"/>
      <c r="B843" s="55"/>
      <c r="C843" s="55"/>
      <c r="D843" s="38"/>
      <c r="E843" s="39" t="s">
        <v>19</v>
      </c>
      <c r="F843" s="40"/>
      <c r="G843" s="40"/>
      <c r="H843" s="40"/>
      <c r="I843" s="40"/>
      <c r="J843" s="40"/>
    </row>
    <row r="844" spans="1:10" ht="17.25" customHeight="1" x14ac:dyDescent="0.25">
      <c r="A844" s="55"/>
      <c r="B844" s="105"/>
      <c r="C844" s="105"/>
      <c r="D844" s="78"/>
      <c r="E844" s="159" t="s">
        <v>314</v>
      </c>
      <c r="F844" s="49">
        <f>H844+G844</f>
        <v>5000</v>
      </c>
      <c r="G844" s="49">
        <v>5000</v>
      </c>
      <c r="H844" s="49"/>
      <c r="I844" s="49"/>
      <c r="J844" s="49">
        <f>F844+I844</f>
        <v>5000</v>
      </c>
    </row>
    <row r="845" spans="1:10" x14ac:dyDescent="0.25">
      <c r="A845" s="26"/>
      <c r="B845" s="27">
        <v>754</v>
      </c>
      <c r="C845" s="14"/>
      <c r="D845" s="15"/>
      <c r="E845" s="28" t="s">
        <v>15</v>
      </c>
      <c r="F845" s="29">
        <f>G845+H845</f>
        <v>5000</v>
      </c>
      <c r="G845" s="29">
        <f t="shared" ref="G845:J846" si="83">G846</f>
        <v>5000</v>
      </c>
      <c r="H845" s="29">
        <f t="shared" si="83"/>
        <v>0</v>
      </c>
      <c r="I845" s="29">
        <f t="shared" si="83"/>
        <v>0</v>
      </c>
      <c r="J845" s="29">
        <f t="shared" si="83"/>
        <v>5000</v>
      </c>
    </row>
    <row r="846" spans="1:10" x14ac:dyDescent="0.25">
      <c r="A846" s="68"/>
      <c r="B846" s="32"/>
      <c r="C846" s="32" t="s">
        <v>16</v>
      </c>
      <c r="D846" s="33"/>
      <c r="E846" s="34" t="s">
        <v>17</v>
      </c>
      <c r="F846" s="35">
        <f>G846+H846</f>
        <v>5000</v>
      </c>
      <c r="G846" s="35">
        <f t="shared" si="83"/>
        <v>5000</v>
      </c>
      <c r="H846" s="35">
        <f t="shared" si="83"/>
        <v>0</v>
      </c>
      <c r="I846" s="35">
        <f t="shared" si="83"/>
        <v>0</v>
      </c>
      <c r="J846" s="35">
        <f t="shared" si="83"/>
        <v>5000</v>
      </c>
    </row>
    <row r="847" spans="1:10" x14ac:dyDescent="0.25">
      <c r="A847" s="26"/>
      <c r="B847" s="58"/>
      <c r="C847" s="37" t="s">
        <v>16</v>
      </c>
      <c r="D847" s="38">
        <v>4210</v>
      </c>
      <c r="E847" s="42" t="s">
        <v>33</v>
      </c>
      <c r="F847" s="40">
        <f>G847+H847</f>
        <v>5000</v>
      </c>
      <c r="G847" s="40">
        <f>G849+G850</f>
        <v>5000</v>
      </c>
      <c r="H847" s="40">
        <f>H849+H850</f>
        <v>0</v>
      </c>
      <c r="I847" s="40">
        <f>I849+I850</f>
        <v>0</v>
      </c>
      <c r="J847" s="40">
        <f>J849+J850</f>
        <v>5000</v>
      </c>
    </row>
    <row r="848" spans="1:10" x14ac:dyDescent="0.25">
      <c r="A848" s="26"/>
      <c r="B848" s="58"/>
      <c r="C848" s="58"/>
      <c r="D848" s="38"/>
      <c r="E848" s="39" t="s">
        <v>19</v>
      </c>
      <c r="F848" s="40"/>
      <c r="G848" s="40"/>
      <c r="H848" s="40"/>
      <c r="I848" s="40"/>
      <c r="J848" s="40"/>
    </row>
    <row r="849" spans="1:10" x14ac:dyDescent="0.25">
      <c r="A849" s="26"/>
      <c r="B849" s="58"/>
      <c r="C849" s="58"/>
      <c r="D849" s="38"/>
      <c r="E849" s="42" t="s">
        <v>315</v>
      </c>
      <c r="F849" s="40">
        <f>G849</f>
        <v>2500</v>
      </c>
      <c r="G849" s="40">
        <v>2500</v>
      </c>
      <c r="H849" s="40"/>
      <c r="I849" s="40"/>
      <c r="J849" s="40">
        <f>F849+I849</f>
        <v>2500</v>
      </c>
    </row>
    <row r="850" spans="1:10" ht="20.25" customHeight="1" x14ac:dyDescent="0.25">
      <c r="A850" s="26"/>
      <c r="B850" s="77"/>
      <c r="C850" s="77"/>
      <c r="D850" s="78"/>
      <c r="E850" s="48" t="s">
        <v>316</v>
      </c>
      <c r="F850" s="49">
        <f>G850+H850</f>
        <v>2500</v>
      </c>
      <c r="G850" s="49">
        <v>2500</v>
      </c>
      <c r="H850" s="49"/>
      <c r="I850" s="49"/>
      <c r="J850" s="49">
        <f>F850+I850</f>
        <v>2500</v>
      </c>
    </row>
    <row r="851" spans="1:10" s="25" customFormat="1" ht="15" customHeight="1" x14ac:dyDescent="0.25">
      <c r="A851" s="26"/>
      <c r="B851" s="14" t="s">
        <v>21</v>
      </c>
      <c r="C851" s="14"/>
      <c r="D851" s="15"/>
      <c r="E851" s="56" t="s">
        <v>181</v>
      </c>
      <c r="F851" s="29">
        <f>G851+H851</f>
        <v>13800</v>
      </c>
      <c r="G851" s="29">
        <f t="shared" ref="G851:J852" si="84">G852</f>
        <v>13800</v>
      </c>
      <c r="H851" s="29">
        <f t="shared" si="84"/>
        <v>0</v>
      </c>
      <c r="I851" s="29">
        <f t="shared" si="84"/>
        <v>0</v>
      </c>
      <c r="J851" s="29">
        <f t="shared" si="84"/>
        <v>13800</v>
      </c>
    </row>
    <row r="852" spans="1:10" s="36" customFormat="1" ht="15" customHeight="1" x14ac:dyDescent="0.25">
      <c r="A852" s="30"/>
      <c r="B852" s="32"/>
      <c r="C852" s="32" t="s">
        <v>23</v>
      </c>
      <c r="D852" s="33"/>
      <c r="E852" s="54" t="s">
        <v>24</v>
      </c>
      <c r="F852" s="35">
        <f>G852+H852</f>
        <v>13800</v>
      </c>
      <c r="G852" s="35">
        <f>G853</f>
        <v>13800</v>
      </c>
      <c r="H852" s="35">
        <f>H853</f>
        <v>0</v>
      </c>
      <c r="I852" s="35">
        <f>I853+I858</f>
        <v>0</v>
      </c>
      <c r="J852" s="35">
        <f>J853+J858</f>
        <v>13800</v>
      </c>
    </row>
    <row r="853" spans="1:10" ht="15" customHeight="1" x14ac:dyDescent="0.25">
      <c r="A853" s="26"/>
      <c r="B853" s="58"/>
      <c r="C853" s="37" t="s">
        <v>23</v>
      </c>
      <c r="D853" s="38">
        <v>4210</v>
      </c>
      <c r="E853" s="42" t="s">
        <v>33</v>
      </c>
      <c r="F853" s="40">
        <f>G853+H853</f>
        <v>13800</v>
      </c>
      <c r="G853" s="40">
        <f>SUM(G855:G857)</f>
        <v>13800</v>
      </c>
      <c r="H853" s="40">
        <f>SUM(H855:H857)</f>
        <v>0</v>
      </c>
      <c r="I853" s="40">
        <f>SUM(I855:I857)</f>
        <v>-13800</v>
      </c>
      <c r="J853" s="40">
        <f>SUM(J855:J857)</f>
        <v>0</v>
      </c>
    </row>
    <row r="854" spans="1:10" ht="15" customHeight="1" x14ac:dyDescent="0.25">
      <c r="A854" s="26"/>
      <c r="B854" s="58"/>
      <c r="C854" s="58"/>
      <c r="D854" s="38"/>
      <c r="E854" s="39" t="s">
        <v>19</v>
      </c>
      <c r="F854" s="40"/>
      <c r="G854" s="40"/>
      <c r="H854" s="40"/>
      <c r="I854" s="40"/>
      <c r="J854" s="40"/>
    </row>
    <row r="855" spans="1:10" ht="14.25" customHeight="1" x14ac:dyDescent="0.25">
      <c r="A855" s="26"/>
      <c r="B855" s="58"/>
      <c r="C855" s="58"/>
      <c r="D855" s="38"/>
      <c r="E855" s="42" t="s">
        <v>317</v>
      </c>
      <c r="F855" s="40">
        <f>G855+H855</f>
        <v>5000</v>
      </c>
      <c r="G855" s="40">
        <v>5000</v>
      </c>
      <c r="H855" s="40"/>
      <c r="I855" s="40">
        <v>-5000</v>
      </c>
      <c r="J855" s="40">
        <f>F855+I855</f>
        <v>0</v>
      </c>
    </row>
    <row r="856" spans="1:10" s="59" customFormat="1" ht="14.25" customHeight="1" x14ac:dyDescent="0.25">
      <c r="A856" s="55"/>
      <c r="B856" s="58"/>
      <c r="C856" s="58"/>
      <c r="D856" s="38"/>
      <c r="E856" s="42" t="s">
        <v>318</v>
      </c>
      <c r="F856" s="40">
        <f>G856+H856</f>
        <v>4000</v>
      </c>
      <c r="G856" s="40">
        <v>4000</v>
      </c>
      <c r="H856" s="40"/>
      <c r="I856" s="40">
        <v>-4000</v>
      </c>
      <c r="J856" s="40">
        <f>F856+I856</f>
        <v>0</v>
      </c>
    </row>
    <row r="857" spans="1:10" s="59" customFormat="1" ht="15.75" customHeight="1" x14ac:dyDescent="0.25">
      <c r="A857" s="55"/>
      <c r="B857" s="77"/>
      <c r="C857" s="77"/>
      <c r="D857" s="78"/>
      <c r="E857" s="48" t="s">
        <v>319</v>
      </c>
      <c r="F857" s="49">
        <f>G857+H857</f>
        <v>4800</v>
      </c>
      <c r="G857" s="49">
        <v>4800</v>
      </c>
      <c r="H857" s="49"/>
      <c r="I857" s="49">
        <v>-4800</v>
      </c>
      <c r="J857" s="49">
        <f>F857+I857</f>
        <v>0</v>
      </c>
    </row>
    <row r="858" spans="1:10" s="59" customFormat="1" ht="15.75" customHeight="1" x14ac:dyDescent="0.25">
      <c r="A858" s="55"/>
      <c r="B858" s="58"/>
      <c r="C858" s="58"/>
      <c r="D858" s="38">
        <v>6060</v>
      </c>
      <c r="E858" s="42" t="s">
        <v>55</v>
      </c>
      <c r="F858" s="35">
        <f>SUM(H858+G858)</f>
        <v>0</v>
      </c>
      <c r="G858" s="35">
        <v>0</v>
      </c>
      <c r="H858" s="35">
        <v>0</v>
      </c>
      <c r="I858" s="35">
        <f>SUM(I860)</f>
        <v>13800</v>
      </c>
      <c r="J858" s="35">
        <f>SUM(I858+H858)</f>
        <v>13800</v>
      </c>
    </row>
    <row r="859" spans="1:10" s="59" customFormat="1" ht="15.75" customHeight="1" x14ac:dyDescent="0.25">
      <c r="A859" s="55"/>
      <c r="B859" s="58"/>
      <c r="C859" s="58"/>
      <c r="D859" s="38"/>
      <c r="E859" s="42" t="s">
        <v>350</v>
      </c>
      <c r="F859" s="40"/>
      <c r="G859" s="40"/>
      <c r="H859" s="40"/>
      <c r="I859" s="40"/>
      <c r="J859" s="40"/>
    </row>
    <row r="860" spans="1:10" s="59" customFormat="1" ht="15.75" customHeight="1" x14ac:dyDescent="0.25">
      <c r="A860" s="55"/>
      <c r="B860" s="58"/>
      <c r="C860" s="58"/>
      <c r="D860" s="38"/>
      <c r="E860" s="42" t="s">
        <v>349</v>
      </c>
      <c r="F860" s="40">
        <f>SUM(H860+G860)</f>
        <v>0</v>
      </c>
      <c r="G860" s="40">
        <v>0</v>
      </c>
      <c r="H860" s="40">
        <v>0</v>
      </c>
      <c r="I860" s="40">
        <v>13800</v>
      </c>
      <c r="J860" s="40">
        <f>SUM(I860+H860)</f>
        <v>13800</v>
      </c>
    </row>
    <row r="861" spans="1:10" s="6" customFormat="1" ht="16.5" customHeight="1" x14ac:dyDescent="0.25">
      <c r="A861" s="26"/>
      <c r="B861" s="14" t="s">
        <v>26</v>
      </c>
      <c r="C861" s="14"/>
      <c r="D861" s="15"/>
      <c r="E861" s="28" t="s">
        <v>27</v>
      </c>
      <c r="F861" s="29">
        <f>G861+H861</f>
        <v>19000</v>
      </c>
      <c r="G861" s="29">
        <f t="shared" ref="G861:J862" si="85">G862</f>
        <v>19000</v>
      </c>
      <c r="H861" s="29">
        <f t="shared" si="85"/>
        <v>0</v>
      </c>
      <c r="I861" s="29">
        <f t="shared" si="85"/>
        <v>0</v>
      </c>
      <c r="J861" s="29">
        <f t="shared" si="85"/>
        <v>19000</v>
      </c>
    </row>
    <row r="862" spans="1:10" s="57" customFormat="1" ht="16.5" customHeight="1" x14ac:dyDescent="0.25">
      <c r="A862" s="68"/>
      <c r="B862" s="32"/>
      <c r="C862" s="32" t="s">
        <v>28</v>
      </c>
      <c r="D862" s="33"/>
      <c r="E862" s="34" t="s">
        <v>24</v>
      </c>
      <c r="F862" s="35">
        <f>G862+H862</f>
        <v>19000</v>
      </c>
      <c r="G862" s="35">
        <f t="shared" si="85"/>
        <v>19000</v>
      </c>
      <c r="H862" s="35">
        <f t="shared" si="85"/>
        <v>0</v>
      </c>
      <c r="I862" s="35">
        <f t="shared" si="85"/>
        <v>0</v>
      </c>
      <c r="J862" s="35">
        <f t="shared" si="85"/>
        <v>19000</v>
      </c>
    </row>
    <row r="863" spans="1:10" s="59" customFormat="1" ht="16.5" customHeight="1" x14ac:dyDescent="0.25">
      <c r="A863" s="55"/>
      <c r="B863" s="58"/>
      <c r="C863" s="50" t="s">
        <v>28</v>
      </c>
      <c r="D863" s="38">
        <v>4300</v>
      </c>
      <c r="E863" s="39" t="s">
        <v>62</v>
      </c>
      <c r="F863" s="40">
        <f>F865+F866</f>
        <v>19000</v>
      </c>
      <c r="G863" s="40">
        <f>G865+G866</f>
        <v>19000</v>
      </c>
      <c r="H863" s="40">
        <f>H865+H866</f>
        <v>0</v>
      </c>
      <c r="I863" s="40">
        <f>I865+I866</f>
        <v>0</v>
      </c>
      <c r="J863" s="40">
        <f>J865+J866</f>
        <v>19000</v>
      </c>
    </row>
    <row r="864" spans="1:10" s="59" customFormat="1" ht="15.75" customHeight="1" x14ac:dyDescent="0.25">
      <c r="A864" s="55"/>
      <c r="B864" s="58"/>
      <c r="C864" s="58"/>
      <c r="D864" s="38"/>
      <c r="E864" s="39" t="s">
        <v>19</v>
      </c>
      <c r="F864" s="40"/>
      <c r="G864" s="40"/>
      <c r="H864" s="40"/>
      <c r="I864" s="40"/>
      <c r="J864" s="40"/>
    </row>
    <row r="865" spans="1:10" s="59" customFormat="1" ht="31.5" customHeight="1" x14ac:dyDescent="0.25">
      <c r="A865" s="55"/>
      <c r="B865" s="58"/>
      <c r="C865" s="58"/>
      <c r="D865" s="38"/>
      <c r="E865" s="42" t="s">
        <v>320</v>
      </c>
      <c r="F865" s="40">
        <f>G865+H865</f>
        <v>10000</v>
      </c>
      <c r="G865" s="40">
        <v>10000</v>
      </c>
      <c r="H865" s="40"/>
      <c r="I865" s="40"/>
      <c r="J865" s="40">
        <f>F865+I865</f>
        <v>10000</v>
      </c>
    </row>
    <row r="866" spans="1:10" s="59" customFormat="1" ht="36.75" customHeight="1" x14ac:dyDescent="0.25">
      <c r="A866" s="55"/>
      <c r="B866" s="77"/>
      <c r="C866" s="77"/>
      <c r="D866" s="78"/>
      <c r="E866" s="48" t="s">
        <v>321</v>
      </c>
      <c r="F866" s="49">
        <f>G866+H866</f>
        <v>9000</v>
      </c>
      <c r="G866" s="49">
        <v>9000</v>
      </c>
      <c r="H866" s="49"/>
      <c r="I866" s="49"/>
      <c r="J866" s="49">
        <f>F866+I866</f>
        <v>9000</v>
      </c>
    </row>
    <row r="867" spans="1:10" s="25" customFormat="1" ht="28.9" customHeight="1" x14ac:dyDescent="0.25">
      <c r="A867" s="26"/>
      <c r="B867" s="14" t="s">
        <v>35</v>
      </c>
      <c r="C867" s="14"/>
      <c r="D867" s="15"/>
      <c r="E867" s="28" t="s">
        <v>36</v>
      </c>
      <c r="F867" s="29">
        <f>G867+H867</f>
        <v>2000</v>
      </c>
      <c r="G867" s="29">
        <f t="shared" ref="G867:J868" si="86">G868</f>
        <v>2000</v>
      </c>
      <c r="H867" s="29">
        <f t="shared" si="86"/>
        <v>0</v>
      </c>
      <c r="I867" s="29">
        <f t="shared" si="86"/>
        <v>0</v>
      </c>
      <c r="J867" s="29">
        <f t="shared" si="86"/>
        <v>2000</v>
      </c>
    </row>
    <row r="868" spans="1:10" s="36" customFormat="1" x14ac:dyDescent="0.25">
      <c r="A868" s="68"/>
      <c r="B868" s="130"/>
      <c r="C868" s="130" t="s">
        <v>37</v>
      </c>
      <c r="D868" s="131"/>
      <c r="E868" s="54" t="s">
        <v>24</v>
      </c>
      <c r="F868" s="35">
        <f>F869</f>
        <v>2000</v>
      </c>
      <c r="G868" s="35">
        <f t="shared" si="86"/>
        <v>2000</v>
      </c>
      <c r="H868" s="35">
        <f t="shared" si="86"/>
        <v>0</v>
      </c>
      <c r="I868" s="35">
        <f t="shared" si="86"/>
        <v>0</v>
      </c>
      <c r="J868" s="35">
        <f t="shared" si="86"/>
        <v>2000</v>
      </c>
    </row>
    <row r="869" spans="1:10" x14ac:dyDescent="0.25">
      <c r="A869" s="55"/>
      <c r="B869" s="132"/>
      <c r="C869" s="143" t="s">
        <v>37</v>
      </c>
      <c r="D869" s="134">
        <v>4300</v>
      </c>
      <c r="E869" s="39" t="s">
        <v>62</v>
      </c>
      <c r="F869" s="40">
        <f>F871</f>
        <v>2000</v>
      </c>
      <c r="G869" s="40">
        <f>G871</f>
        <v>2000</v>
      </c>
      <c r="H869" s="40">
        <f>H871</f>
        <v>0</v>
      </c>
      <c r="I869" s="40">
        <f>I871</f>
        <v>0</v>
      </c>
      <c r="J869" s="40">
        <f>J871</f>
        <v>2000</v>
      </c>
    </row>
    <row r="870" spans="1:10" x14ac:dyDescent="0.25">
      <c r="A870" s="26"/>
      <c r="B870" s="160"/>
      <c r="C870" s="160"/>
      <c r="D870" s="134"/>
      <c r="E870" s="39" t="s">
        <v>19</v>
      </c>
      <c r="F870" s="40"/>
      <c r="G870" s="40"/>
      <c r="H870" s="40"/>
      <c r="I870" s="40"/>
      <c r="J870" s="40"/>
    </row>
    <row r="871" spans="1:10" ht="30" x14ac:dyDescent="0.25">
      <c r="A871" s="26"/>
      <c r="B871" s="160"/>
      <c r="C871" s="160"/>
      <c r="D871" s="134"/>
      <c r="E871" s="39" t="s">
        <v>246</v>
      </c>
      <c r="F871" s="40">
        <f>G871+H871</f>
        <v>2000</v>
      </c>
      <c r="G871" s="40">
        <v>2000</v>
      </c>
      <c r="H871" s="40"/>
      <c r="I871" s="40"/>
      <c r="J871" s="40">
        <f>F871+I871</f>
        <v>2000</v>
      </c>
    </row>
    <row r="872" spans="1:10" x14ac:dyDescent="0.25">
      <c r="A872" s="26"/>
      <c r="B872" s="14">
        <v>921</v>
      </c>
      <c r="C872" s="14"/>
      <c r="D872" s="15"/>
      <c r="E872" s="28" t="s">
        <v>41</v>
      </c>
      <c r="F872" s="29">
        <f>G872+H872</f>
        <v>12000</v>
      </c>
      <c r="G872" s="29">
        <f>G873</f>
        <v>12000</v>
      </c>
      <c r="H872" s="29">
        <f>H873</f>
        <v>0</v>
      </c>
      <c r="I872" s="29">
        <f>I873</f>
        <v>0</v>
      </c>
      <c r="J872" s="29">
        <f>J873</f>
        <v>12000</v>
      </c>
    </row>
    <row r="873" spans="1:10" x14ac:dyDescent="0.25">
      <c r="A873" s="26"/>
      <c r="B873" s="110"/>
      <c r="C873" s="32">
        <v>92195</v>
      </c>
      <c r="D873" s="33"/>
      <c r="E873" s="54" t="s">
        <v>24</v>
      </c>
      <c r="F873" s="35">
        <f>G873+H873</f>
        <v>12000</v>
      </c>
      <c r="G873" s="35">
        <f>G877+G874</f>
        <v>12000</v>
      </c>
      <c r="H873" s="35">
        <f>H877+H874</f>
        <v>0</v>
      </c>
      <c r="I873" s="35">
        <f>I877+I874</f>
        <v>0</v>
      </c>
      <c r="J873" s="35">
        <f>J877+J874</f>
        <v>12000</v>
      </c>
    </row>
    <row r="874" spans="1:10" x14ac:dyDescent="0.25">
      <c r="A874" s="26"/>
      <c r="B874" s="111"/>
      <c r="C874" s="50" t="s">
        <v>42</v>
      </c>
      <c r="D874" s="38">
        <v>4210</v>
      </c>
      <c r="E874" s="42" t="s">
        <v>33</v>
      </c>
      <c r="F874" s="40">
        <f>G874+H874</f>
        <v>2000</v>
      </c>
      <c r="G874" s="40">
        <f>G876</f>
        <v>2000</v>
      </c>
      <c r="H874" s="40">
        <f>H876</f>
        <v>0</v>
      </c>
      <c r="I874" s="40">
        <f>I876</f>
        <v>0</v>
      </c>
      <c r="J874" s="40">
        <f>J876</f>
        <v>2000</v>
      </c>
    </row>
    <row r="875" spans="1:10" x14ac:dyDescent="0.25">
      <c r="A875" s="26"/>
      <c r="B875" s="111"/>
      <c r="C875" s="58"/>
      <c r="D875" s="38"/>
      <c r="E875" s="39" t="s">
        <v>19</v>
      </c>
      <c r="F875" s="40"/>
      <c r="G875" s="40"/>
      <c r="H875" s="40"/>
      <c r="I875" s="40"/>
      <c r="J875" s="40"/>
    </row>
    <row r="876" spans="1:10" x14ac:dyDescent="0.25">
      <c r="A876" s="26"/>
      <c r="B876" s="111"/>
      <c r="C876" s="58"/>
      <c r="D876" s="38"/>
      <c r="E876" s="42" t="s">
        <v>322</v>
      </c>
      <c r="F876" s="40">
        <f>G876+H876</f>
        <v>2000</v>
      </c>
      <c r="G876" s="40">
        <v>2000</v>
      </c>
      <c r="H876" s="40"/>
      <c r="I876" s="40"/>
      <c r="J876" s="40">
        <f>F876+I876</f>
        <v>2000</v>
      </c>
    </row>
    <row r="877" spans="1:10" x14ac:dyDescent="0.25">
      <c r="A877" s="55"/>
      <c r="B877" s="111"/>
      <c r="C877" s="50" t="s">
        <v>42</v>
      </c>
      <c r="D877" s="38">
        <v>4300</v>
      </c>
      <c r="E877" s="39" t="s">
        <v>62</v>
      </c>
      <c r="F877" s="40">
        <f>G877+H877</f>
        <v>10000</v>
      </c>
      <c r="G877" s="40">
        <f>G880+G879</f>
        <v>10000</v>
      </c>
      <c r="H877" s="40">
        <f>H880+H879</f>
        <v>0</v>
      </c>
      <c r="I877" s="40">
        <f>I880+I879</f>
        <v>0</v>
      </c>
      <c r="J877" s="40">
        <f>J880+J879</f>
        <v>10000</v>
      </c>
    </row>
    <row r="878" spans="1:10" x14ac:dyDescent="0.25">
      <c r="A878" s="26"/>
      <c r="B878" s="111"/>
      <c r="C878" s="58"/>
      <c r="D878" s="38"/>
      <c r="E878" s="39" t="s">
        <v>19</v>
      </c>
      <c r="F878" s="40"/>
      <c r="G878" s="40"/>
      <c r="H878" s="40"/>
      <c r="I878" s="40"/>
      <c r="J878" s="40"/>
    </row>
    <row r="879" spans="1:10" x14ac:dyDescent="0.25">
      <c r="A879" s="26"/>
      <c r="B879" s="111"/>
      <c r="C879" s="58"/>
      <c r="D879" s="38"/>
      <c r="E879" s="42" t="s">
        <v>323</v>
      </c>
      <c r="F879" s="40">
        <f t="shared" ref="F879:F884" si="87">G879+H879</f>
        <v>2000</v>
      </c>
      <c r="G879" s="40">
        <v>2000</v>
      </c>
      <c r="H879" s="40"/>
      <c r="I879" s="40"/>
      <c r="J879" s="40">
        <f>F879+I879</f>
        <v>2000</v>
      </c>
    </row>
    <row r="880" spans="1:10" x14ac:dyDescent="0.25">
      <c r="A880" s="26"/>
      <c r="B880" s="111"/>
      <c r="C880" s="58"/>
      <c r="D880" s="38"/>
      <c r="E880" s="42" t="s">
        <v>324</v>
      </c>
      <c r="F880" s="40">
        <f t="shared" si="87"/>
        <v>8000</v>
      </c>
      <c r="G880" s="40">
        <v>8000</v>
      </c>
      <c r="H880" s="40"/>
      <c r="I880" s="40"/>
      <c r="J880" s="40">
        <f>F880+I880</f>
        <v>8000</v>
      </c>
    </row>
    <row r="881" spans="1:10" x14ac:dyDescent="0.25">
      <c r="A881" s="23">
        <v>21</v>
      </c>
      <c r="B881" s="166" t="s">
        <v>325</v>
      </c>
      <c r="C881" s="166"/>
      <c r="D881" s="166"/>
      <c r="E881" s="166"/>
      <c r="F881" s="66">
        <f t="shared" si="87"/>
        <v>45194</v>
      </c>
      <c r="G881" s="66">
        <f>G890+G915+G926+G896+G882+G906</f>
        <v>40000</v>
      </c>
      <c r="H881" s="66">
        <f>H890+H915+H926+H896+H882+H906</f>
        <v>5194</v>
      </c>
      <c r="I881" s="66">
        <f>I890+I915+I926+I896+I882+I906</f>
        <v>0</v>
      </c>
      <c r="J881" s="66">
        <f>J890+J915+J926+J896+J882+J906</f>
        <v>45194</v>
      </c>
    </row>
    <row r="882" spans="1:10" x14ac:dyDescent="0.25">
      <c r="A882" s="26"/>
      <c r="B882" s="13">
        <v>750</v>
      </c>
      <c r="C882" s="13"/>
      <c r="D882" s="13"/>
      <c r="E882" s="67" t="s">
        <v>92</v>
      </c>
      <c r="F882" s="29">
        <f t="shared" si="87"/>
        <v>10000</v>
      </c>
      <c r="G882" s="29">
        <f>G883</f>
        <v>10000</v>
      </c>
      <c r="H882" s="29">
        <f>H883</f>
        <v>0</v>
      </c>
      <c r="I882" s="29">
        <f>I883</f>
        <v>0</v>
      </c>
      <c r="J882" s="29">
        <f>J883</f>
        <v>10000</v>
      </c>
    </row>
    <row r="883" spans="1:10" s="36" customFormat="1" x14ac:dyDescent="0.25">
      <c r="A883" s="68"/>
      <c r="B883" s="68"/>
      <c r="C883" s="68">
        <v>75075</v>
      </c>
      <c r="D883" s="68"/>
      <c r="E883" s="69" t="s">
        <v>94</v>
      </c>
      <c r="F883" s="35">
        <f t="shared" si="87"/>
        <v>10000</v>
      </c>
      <c r="G883" s="35">
        <f>G884+G887</f>
        <v>10000</v>
      </c>
      <c r="H883" s="35">
        <f>H884+H887</f>
        <v>0</v>
      </c>
      <c r="I883" s="35">
        <f>I884+I887</f>
        <v>0</v>
      </c>
      <c r="J883" s="35">
        <f>J884+J887</f>
        <v>10000</v>
      </c>
    </row>
    <row r="884" spans="1:10" x14ac:dyDescent="0.25">
      <c r="A884" s="55"/>
      <c r="B884" s="55"/>
      <c r="C884" s="70">
        <v>75075</v>
      </c>
      <c r="D884" s="55">
        <v>4210</v>
      </c>
      <c r="E884" s="42" t="s">
        <v>33</v>
      </c>
      <c r="F884" s="40">
        <f t="shared" si="87"/>
        <v>8000</v>
      </c>
      <c r="G884" s="40">
        <f>G886</f>
        <v>8000</v>
      </c>
      <c r="H884" s="40">
        <f>H886</f>
        <v>0</v>
      </c>
      <c r="I884" s="40">
        <f>I886</f>
        <v>0</v>
      </c>
      <c r="J884" s="40">
        <f>J886</f>
        <v>8000</v>
      </c>
    </row>
    <row r="885" spans="1:10" x14ac:dyDescent="0.25">
      <c r="A885" s="26"/>
      <c r="B885" s="26"/>
      <c r="C885" s="26"/>
      <c r="D885" s="26"/>
      <c r="E885" s="39" t="s">
        <v>19</v>
      </c>
      <c r="F885" s="40"/>
      <c r="G885" s="40"/>
      <c r="H885" s="40"/>
      <c r="I885" s="40"/>
      <c r="J885" s="40"/>
    </row>
    <row r="886" spans="1:10" x14ac:dyDescent="0.25">
      <c r="A886" s="26"/>
      <c r="B886" s="26"/>
      <c r="C886" s="26"/>
      <c r="D886" s="26"/>
      <c r="E886" s="73" t="s">
        <v>326</v>
      </c>
      <c r="F886" s="40">
        <f>G886</f>
        <v>8000</v>
      </c>
      <c r="G886" s="40">
        <v>8000</v>
      </c>
      <c r="H886" s="40"/>
      <c r="I886" s="40"/>
      <c r="J886" s="40">
        <f>F886+I886</f>
        <v>8000</v>
      </c>
    </row>
    <row r="887" spans="1:10" x14ac:dyDescent="0.25">
      <c r="A887" s="55"/>
      <c r="B887" s="55"/>
      <c r="C887" s="70">
        <v>75075</v>
      </c>
      <c r="D887" s="55">
        <v>4300</v>
      </c>
      <c r="E887" s="39" t="s">
        <v>62</v>
      </c>
      <c r="F887" s="40">
        <f>G887+H887</f>
        <v>2000</v>
      </c>
      <c r="G887" s="40">
        <f>G889</f>
        <v>2000</v>
      </c>
      <c r="H887" s="40">
        <f>H889</f>
        <v>0</v>
      </c>
      <c r="I887" s="40">
        <f>I889</f>
        <v>0</v>
      </c>
      <c r="J887" s="40">
        <f>J889</f>
        <v>2000</v>
      </c>
    </row>
    <row r="888" spans="1:10" x14ac:dyDescent="0.25">
      <c r="A888" s="26"/>
      <c r="B888" s="26"/>
      <c r="C888" s="26"/>
      <c r="D888" s="26"/>
      <c r="E888" s="39" t="s">
        <v>19</v>
      </c>
      <c r="F888" s="40"/>
      <c r="G888" s="40"/>
      <c r="H888" s="40"/>
      <c r="I888" s="40"/>
      <c r="J888" s="40"/>
    </row>
    <row r="889" spans="1:10" x14ac:dyDescent="0.25">
      <c r="A889" s="26"/>
      <c r="B889" s="26"/>
      <c r="C889" s="26"/>
      <c r="D889" s="26"/>
      <c r="E889" s="73" t="s">
        <v>327</v>
      </c>
      <c r="F889" s="40">
        <f>G889</f>
        <v>2000</v>
      </c>
      <c r="G889" s="40">
        <v>2000</v>
      </c>
      <c r="H889" s="40"/>
      <c r="I889" s="40"/>
      <c r="J889" s="49">
        <f>F889+I889</f>
        <v>2000</v>
      </c>
    </row>
    <row r="890" spans="1:10" x14ac:dyDescent="0.25">
      <c r="A890" s="26"/>
      <c r="B890" s="27">
        <v>754</v>
      </c>
      <c r="C890" s="14"/>
      <c r="D890" s="15"/>
      <c r="E890" s="28" t="s">
        <v>15</v>
      </c>
      <c r="F890" s="29">
        <f>G890+H890</f>
        <v>6000</v>
      </c>
      <c r="G890" s="29">
        <f t="shared" ref="G890:J891" si="88">G891</f>
        <v>6000</v>
      </c>
      <c r="H890" s="29">
        <f t="shared" si="88"/>
        <v>0</v>
      </c>
      <c r="I890" s="29">
        <f t="shared" si="88"/>
        <v>0</v>
      </c>
      <c r="J890" s="29">
        <f t="shared" si="88"/>
        <v>6000</v>
      </c>
    </row>
    <row r="891" spans="1:10" x14ac:dyDescent="0.25">
      <c r="A891" s="68"/>
      <c r="B891" s="32"/>
      <c r="C891" s="32" t="s">
        <v>16</v>
      </c>
      <c r="D891" s="33"/>
      <c r="E891" s="34" t="s">
        <v>17</v>
      </c>
      <c r="F891" s="35">
        <f>G891+H891</f>
        <v>6000</v>
      </c>
      <c r="G891" s="35">
        <f t="shared" si="88"/>
        <v>6000</v>
      </c>
      <c r="H891" s="35">
        <f t="shared" si="88"/>
        <v>0</v>
      </c>
      <c r="I891" s="35">
        <f t="shared" si="88"/>
        <v>0</v>
      </c>
      <c r="J891" s="35">
        <f t="shared" si="88"/>
        <v>6000</v>
      </c>
    </row>
    <row r="892" spans="1:10" x14ac:dyDescent="0.25">
      <c r="A892" s="26"/>
      <c r="B892" s="58"/>
      <c r="C892" s="37" t="s">
        <v>16</v>
      </c>
      <c r="D892" s="38">
        <v>4210</v>
      </c>
      <c r="E892" s="42" t="s">
        <v>33</v>
      </c>
      <c r="F892" s="40">
        <f>G892+H892</f>
        <v>6000</v>
      </c>
      <c r="G892" s="40">
        <f>SUM(G894:G895)</f>
        <v>6000</v>
      </c>
      <c r="H892" s="40">
        <f>SUM(H894:H895)</f>
        <v>0</v>
      </c>
      <c r="I892" s="40">
        <f>SUM(I894:I895)</f>
        <v>0</v>
      </c>
      <c r="J892" s="40">
        <f>SUM(J894:J895)</f>
        <v>6000</v>
      </c>
    </row>
    <row r="893" spans="1:10" x14ac:dyDescent="0.25">
      <c r="A893" s="26"/>
      <c r="B893" s="58"/>
      <c r="C893" s="58"/>
      <c r="D893" s="38"/>
      <c r="E893" s="39" t="s">
        <v>19</v>
      </c>
      <c r="F893" s="40"/>
      <c r="G893" s="40"/>
      <c r="H893" s="40"/>
      <c r="I893" s="40"/>
      <c r="J893" s="40"/>
    </row>
    <row r="894" spans="1:10" ht="30" x14ac:dyDescent="0.25">
      <c r="A894" s="26"/>
      <c r="B894" s="58"/>
      <c r="C894" s="58"/>
      <c r="D894" s="38"/>
      <c r="E894" s="42" t="s">
        <v>328</v>
      </c>
      <c r="F894" s="40">
        <f>G894+H894</f>
        <v>3000</v>
      </c>
      <c r="G894" s="40">
        <v>3000</v>
      </c>
      <c r="H894" s="40"/>
      <c r="I894" s="40"/>
      <c r="J894" s="40">
        <f>F894+I894</f>
        <v>3000</v>
      </c>
    </row>
    <row r="895" spans="1:10" x14ac:dyDescent="0.25">
      <c r="A895" s="26"/>
      <c r="B895" s="58"/>
      <c r="C895" s="58"/>
      <c r="D895" s="38"/>
      <c r="E895" s="42" t="s">
        <v>329</v>
      </c>
      <c r="F895" s="40">
        <f>G895</f>
        <v>3000</v>
      </c>
      <c r="G895" s="40">
        <v>3000</v>
      </c>
      <c r="H895" s="40"/>
      <c r="I895" s="40"/>
      <c r="J895" s="40">
        <f>F895+I895</f>
        <v>3000</v>
      </c>
    </row>
    <row r="896" spans="1:10" s="25" customFormat="1" x14ac:dyDescent="0.25">
      <c r="A896" s="26"/>
      <c r="B896" s="14" t="s">
        <v>21</v>
      </c>
      <c r="C896" s="14"/>
      <c r="D896" s="15"/>
      <c r="E896" s="56" t="s">
        <v>181</v>
      </c>
      <c r="F896" s="29">
        <f>G896+H896</f>
        <v>12000</v>
      </c>
      <c r="G896" s="29">
        <f>G897</f>
        <v>12000</v>
      </c>
      <c r="H896" s="29">
        <f>H897</f>
        <v>0</v>
      </c>
      <c r="I896" s="29">
        <f>I897</f>
        <v>0</v>
      </c>
      <c r="J896" s="29">
        <f>J897</f>
        <v>12000</v>
      </c>
    </row>
    <row r="897" spans="1:10" s="36" customFormat="1" x14ac:dyDescent="0.25">
      <c r="A897" s="30"/>
      <c r="B897" s="32"/>
      <c r="C897" s="32" t="s">
        <v>23</v>
      </c>
      <c r="D897" s="33"/>
      <c r="E897" s="54" t="s">
        <v>24</v>
      </c>
      <c r="F897" s="35">
        <f>H897+G897</f>
        <v>12000</v>
      </c>
      <c r="G897" s="35">
        <f>G898+G903</f>
        <v>12000</v>
      </c>
      <c r="H897" s="35">
        <f>H898+H903</f>
        <v>0</v>
      </c>
      <c r="I897" s="35">
        <f>I898+I903</f>
        <v>0</v>
      </c>
      <c r="J897" s="35">
        <f>J898+J903</f>
        <v>12000</v>
      </c>
    </row>
    <row r="898" spans="1:10" x14ac:dyDescent="0.25">
      <c r="A898" s="26"/>
      <c r="B898" s="58"/>
      <c r="C898" s="37" t="s">
        <v>23</v>
      </c>
      <c r="D898" s="38">
        <v>4210</v>
      </c>
      <c r="E898" s="42" t="s">
        <v>33</v>
      </c>
      <c r="F898" s="40">
        <f>G898+H898</f>
        <v>8000</v>
      </c>
      <c r="G898" s="40">
        <f>SUM(G900:G902)</f>
        <v>8000</v>
      </c>
      <c r="H898" s="40">
        <f>H901</f>
        <v>0</v>
      </c>
      <c r="I898" s="40">
        <f>SUM(I900:I902)</f>
        <v>0</v>
      </c>
      <c r="J898" s="40">
        <f>SUM(J900:J902)</f>
        <v>8000</v>
      </c>
    </row>
    <row r="899" spans="1:10" x14ac:dyDescent="0.25">
      <c r="A899" s="26"/>
      <c r="B899" s="58"/>
      <c r="C899" s="58"/>
      <c r="D899" s="38"/>
      <c r="E899" s="39" t="s">
        <v>19</v>
      </c>
      <c r="F899" s="40"/>
      <c r="G899" s="40"/>
      <c r="H899" s="40"/>
      <c r="I899" s="40"/>
      <c r="J899" s="40"/>
    </row>
    <row r="900" spans="1:10" x14ac:dyDescent="0.25">
      <c r="A900" s="26"/>
      <c r="B900" s="58"/>
      <c r="C900" s="58"/>
      <c r="D900" s="38"/>
      <c r="E900" s="42" t="s">
        <v>330</v>
      </c>
      <c r="F900" s="40">
        <f>G900+H900</f>
        <v>2000</v>
      </c>
      <c r="G900" s="40">
        <v>2000</v>
      </c>
      <c r="H900" s="40"/>
      <c r="I900" s="40"/>
      <c r="J900" s="40">
        <f>F900+I900</f>
        <v>2000</v>
      </c>
    </row>
    <row r="901" spans="1:10" x14ac:dyDescent="0.25">
      <c r="A901" s="26"/>
      <c r="B901" s="58"/>
      <c r="C901" s="58"/>
      <c r="D901" s="38"/>
      <c r="E901" s="42" t="s">
        <v>331</v>
      </c>
      <c r="F901" s="40">
        <f>G901+H901</f>
        <v>3000</v>
      </c>
      <c r="G901" s="40">
        <v>3000</v>
      </c>
      <c r="H901" s="40"/>
      <c r="I901" s="40"/>
      <c r="J901" s="40">
        <f>F901+I901</f>
        <v>3000</v>
      </c>
    </row>
    <row r="902" spans="1:10" x14ac:dyDescent="0.25">
      <c r="A902" s="26"/>
      <c r="B902" s="58"/>
      <c r="C902" s="58"/>
      <c r="D902" s="38"/>
      <c r="E902" s="42" t="s">
        <v>332</v>
      </c>
      <c r="F902" s="40">
        <f>G902+H902</f>
        <v>3000</v>
      </c>
      <c r="G902" s="40">
        <v>3000</v>
      </c>
      <c r="H902" s="40"/>
      <c r="I902" s="40"/>
      <c r="J902" s="40">
        <f>F902+I902</f>
        <v>3000</v>
      </c>
    </row>
    <row r="903" spans="1:10" x14ac:dyDescent="0.25">
      <c r="A903" s="55"/>
      <c r="B903" s="58"/>
      <c r="C903" s="37" t="s">
        <v>23</v>
      </c>
      <c r="D903" s="38">
        <v>4300</v>
      </c>
      <c r="E903" s="39" t="s">
        <v>62</v>
      </c>
      <c r="F903" s="40">
        <f>G903+H903</f>
        <v>4000</v>
      </c>
      <c r="G903" s="40">
        <f>G905</f>
        <v>4000</v>
      </c>
      <c r="H903" s="40">
        <f>H905</f>
        <v>0</v>
      </c>
      <c r="I903" s="40">
        <f>I905</f>
        <v>0</v>
      </c>
      <c r="J903" s="40">
        <f>J905</f>
        <v>4000</v>
      </c>
    </row>
    <row r="904" spans="1:10" x14ac:dyDescent="0.25">
      <c r="A904" s="26"/>
      <c r="B904" s="58"/>
      <c r="C904" s="58"/>
      <c r="D904" s="38"/>
      <c r="E904" s="39" t="s">
        <v>19</v>
      </c>
      <c r="F904" s="40"/>
      <c r="G904" s="40"/>
      <c r="H904" s="40"/>
      <c r="I904" s="40"/>
      <c r="J904" s="40"/>
    </row>
    <row r="905" spans="1:10" ht="30" x14ac:dyDescent="0.25">
      <c r="A905" s="26"/>
      <c r="B905" s="77"/>
      <c r="C905" s="77"/>
      <c r="D905" s="78"/>
      <c r="E905" s="48" t="s">
        <v>333</v>
      </c>
      <c r="F905" s="49">
        <f>G905+H905</f>
        <v>4000</v>
      </c>
      <c r="G905" s="49">
        <v>4000</v>
      </c>
      <c r="H905" s="49"/>
      <c r="I905" s="49"/>
      <c r="J905" s="49">
        <f>F905+I905</f>
        <v>4000</v>
      </c>
    </row>
    <row r="906" spans="1:10" s="25" customFormat="1" x14ac:dyDescent="0.25">
      <c r="A906" s="26"/>
      <c r="B906" s="14" t="s">
        <v>35</v>
      </c>
      <c r="C906" s="14"/>
      <c r="D906" s="15"/>
      <c r="E906" s="28" t="s">
        <v>36</v>
      </c>
      <c r="F906" s="29">
        <f>SUM(G906:H906)</f>
        <v>6194</v>
      </c>
      <c r="G906" s="29">
        <f>G911+G907</f>
        <v>1000</v>
      </c>
      <c r="H906" s="29">
        <f>H911+H907</f>
        <v>5194</v>
      </c>
      <c r="I906" s="29">
        <f>I911+I907</f>
        <v>0</v>
      </c>
      <c r="J906" s="29">
        <f>J911+J907</f>
        <v>6194</v>
      </c>
    </row>
    <row r="907" spans="1:10" s="36" customFormat="1" x14ac:dyDescent="0.25">
      <c r="A907" s="30"/>
      <c r="B907" s="94"/>
      <c r="C907" s="32" t="s">
        <v>78</v>
      </c>
      <c r="D907" s="33"/>
      <c r="E907" s="34" t="s">
        <v>79</v>
      </c>
      <c r="F907" s="35">
        <f>G907+H907</f>
        <v>5194</v>
      </c>
      <c r="G907" s="35">
        <f>G908</f>
        <v>0</v>
      </c>
      <c r="H907" s="35">
        <f>H908</f>
        <v>5194</v>
      </c>
      <c r="I907" s="35">
        <f>I908</f>
        <v>0</v>
      </c>
      <c r="J907" s="35">
        <f>J908</f>
        <v>5194</v>
      </c>
    </row>
    <row r="908" spans="1:10" x14ac:dyDescent="0.25">
      <c r="A908" s="55"/>
      <c r="B908" s="58"/>
      <c r="C908" s="50" t="s">
        <v>78</v>
      </c>
      <c r="D908" s="38">
        <v>6050</v>
      </c>
      <c r="E908" s="42" t="s">
        <v>65</v>
      </c>
      <c r="F908" s="40">
        <f>G908+H908</f>
        <v>5194</v>
      </c>
      <c r="G908" s="40">
        <f>G910</f>
        <v>0</v>
      </c>
      <c r="H908" s="40">
        <f>H910</f>
        <v>5194</v>
      </c>
      <c r="I908" s="40">
        <f>I910</f>
        <v>0</v>
      </c>
      <c r="J908" s="40">
        <f>J910</f>
        <v>5194</v>
      </c>
    </row>
    <row r="909" spans="1:10" x14ac:dyDescent="0.25">
      <c r="A909" s="26"/>
      <c r="B909" s="83"/>
      <c r="C909" s="58"/>
      <c r="D909" s="38"/>
      <c r="E909" s="39" t="s">
        <v>19</v>
      </c>
      <c r="F909" s="40"/>
      <c r="G909" s="40"/>
      <c r="H909" s="40"/>
      <c r="I909" s="40"/>
      <c r="J909" s="40"/>
    </row>
    <row r="910" spans="1:10" x14ac:dyDescent="0.25">
      <c r="A910" s="26"/>
      <c r="B910" s="83"/>
      <c r="C910" s="58"/>
      <c r="D910" s="38"/>
      <c r="E910" s="42" t="s">
        <v>334</v>
      </c>
      <c r="F910" s="40">
        <f>G910+H910</f>
        <v>5194</v>
      </c>
      <c r="G910" s="40"/>
      <c r="H910" s="40">
        <v>5194</v>
      </c>
      <c r="I910" s="40"/>
      <c r="J910" s="40">
        <f>F910+I910</f>
        <v>5194</v>
      </c>
    </row>
    <row r="911" spans="1:10" s="36" customFormat="1" x14ac:dyDescent="0.25">
      <c r="A911" s="30"/>
      <c r="B911" s="94"/>
      <c r="C911" s="32" t="s">
        <v>37</v>
      </c>
      <c r="D911" s="33"/>
      <c r="E911" s="54" t="s">
        <v>24</v>
      </c>
      <c r="F911" s="35">
        <f>SUM(G911:H911)</f>
        <v>1000</v>
      </c>
      <c r="G911" s="35">
        <f>G912</f>
        <v>1000</v>
      </c>
      <c r="H911" s="35">
        <f>H912</f>
        <v>0</v>
      </c>
      <c r="I911" s="35">
        <f>I912</f>
        <v>0</v>
      </c>
      <c r="J911" s="35">
        <f>J912</f>
        <v>1000</v>
      </c>
    </row>
    <row r="912" spans="1:10" x14ac:dyDescent="0.25">
      <c r="A912" s="26"/>
      <c r="B912" s="83"/>
      <c r="C912" s="50" t="s">
        <v>37</v>
      </c>
      <c r="D912" s="38">
        <v>4210</v>
      </c>
      <c r="E912" s="42" t="s">
        <v>33</v>
      </c>
      <c r="F912" s="40">
        <f>SUM(G912:H912)</f>
        <v>1000</v>
      </c>
      <c r="G912" s="40">
        <f>G914</f>
        <v>1000</v>
      </c>
      <c r="H912" s="40">
        <f>H914</f>
        <v>0</v>
      </c>
      <c r="I912" s="40">
        <f>I914</f>
        <v>0</v>
      </c>
      <c r="J912" s="40">
        <f>J914</f>
        <v>1000</v>
      </c>
    </row>
    <row r="913" spans="1:10" x14ac:dyDescent="0.25">
      <c r="A913" s="26"/>
      <c r="B913" s="83"/>
      <c r="C913" s="58"/>
      <c r="D913" s="38"/>
      <c r="E913" s="39" t="s">
        <v>19</v>
      </c>
      <c r="F913" s="40"/>
      <c r="G913" s="40"/>
      <c r="H913" s="40"/>
      <c r="I913" s="40"/>
      <c r="J913" s="40"/>
    </row>
    <row r="914" spans="1:10" x14ac:dyDescent="0.25">
      <c r="A914" s="26"/>
      <c r="B914" s="83"/>
      <c r="C914" s="58"/>
      <c r="D914" s="38"/>
      <c r="E914" s="42" t="s">
        <v>308</v>
      </c>
      <c r="F914" s="40">
        <f>G914+H914</f>
        <v>1000</v>
      </c>
      <c r="G914" s="40">
        <v>1000</v>
      </c>
      <c r="H914" s="40"/>
      <c r="I914" s="40"/>
      <c r="J914" s="40">
        <f>F914+I914</f>
        <v>1000</v>
      </c>
    </row>
    <row r="915" spans="1:10" x14ac:dyDescent="0.25">
      <c r="A915" s="26"/>
      <c r="B915" s="14">
        <v>921</v>
      </c>
      <c r="C915" s="14"/>
      <c r="D915" s="15"/>
      <c r="E915" s="56" t="s">
        <v>41</v>
      </c>
      <c r="F915" s="29">
        <f>G915+H915</f>
        <v>10000</v>
      </c>
      <c r="G915" s="29">
        <f>G916</f>
        <v>10000</v>
      </c>
      <c r="H915" s="29">
        <f>H916</f>
        <v>0</v>
      </c>
      <c r="I915" s="29">
        <f>I916</f>
        <v>0</v>
      </c>
      <c r="J915" s="29">
        <f>J916</f>
        <v>10000</v>
      </c>
    </row>
    <row r="916" spans="1:10" x14ac:dyDescent="0.25">
      <c r="A916" s="26"/>
      <c r="B916" s="110"/>
      <c r="C916" s="32">
        <v>92195</v>
      </c>
      <c r="D916" s="33"/>
      <c r="E916" s="54" t="s">
        <v>24</v>
      </c>
      <c r="F916" s="35">
        <f>G916+H916</f>
        <v>10000</v>
      </c>
      <c r="G916" s="35">
        <f>G921+G917</f>
        <v>10000</v>
      </c>
      <c r="H916" s="35">
        <f>H921+H917</f>
        <v>0</v>
      </c>
      <c r="I916" s="35">
        <f>I921+I917</f>
        <v>0</v>
      </c>
      <c r="J916" s="35">
        <f>J921+J917</f>
        <v>10000</v>
      </c>
    </row>
    <row r="917" spans="1:10" x14ac:dyDescent="0.25">
      <c r="A917" s="26"/>
      <c r="B917" s="111"/>
      <c r="C917" s="50">
        <v>92195</v>
      </c>
      <c r="D917" s="38">
        <v>4210</v>
      </c>
      <c r="E917" s="42" t="s">
        <v>33</v>
      </c>
      <c r="F917" s="40">
        <f>G917+H917</f>
        <v>2500</v>
      </c>
      <c r="G917" s="40">
        <f>SUM(G919:G920)</f>
        <v>2500</v>
      </c>
      <c r="H917" s="40">
        <f>SUM(H919:H920)</f>
        <v>0</v>
      </c>
      <c r="I917" s="40">
        <f>SUM(I919:I920)</f>
        <v>0</v>
      </c>
      <c r="J917" s="40">
        <f>SUM(J919:J920)</f>
        <v>2500</v>
      </c>
    </row>
    <row r="918" spans="1:10" x14ac:dyDescent="0.25">
      <c r="A918" s="26"/>
      <c r="B918" s="111"/>
      <c r="C918" s="58"/>
      <c r="D918" s="38"/>
      <c r="E918" s="39" t="s">
        <v>19</v>
      </c>
      <c r="F918" s="40"/>
      <c r="G918" s="40"/>
      <c r="H918" s="40"/>
      <c r="I918" s="40"/>
      <c r="J918" s="40"/>
    </row>
    <row r="919" spans="1:10" x14ac:dyDescent="0.25">
      <c r="A919" s="26"/>
      <c r="B919" s="111"/>
      <c r="C919" s="58"/>
      <c r="D919" s="38"/>
      <c r="E919" s="42" t="s">
        <v>335</v>
      </c>
      <c r="F919" s="40">
        <f>G919+H919</f>
        <v>1500</v>
      </c>
      <c r="G919" s="40">
        <v>1500</v>
      </c>
      <c r="H919" s="40"/>
      <c r="I919" s="40"/>
      <c r="J919" s="40">
        <f>I919+F919</f>
        <v>1500</v>
      </c>
    </row>
    <row r="920" spans="1:10" x14ac:dyDescent="0.25">
      <c r="A920" s="26"/>
      <c r="B920" s="111"/>
      <c r="C920" s="58"/>
      <c r="D920" s="38"/>
      <c r="E920" s="42" t="s">
        <v>336</v>
      </c>
      <c r="F920" s="40">
        <f>G920+H920</f>
        <v>1000</v>
      </c>
      <c r="G920" s="40">
        <v>1000</v>
      </c>
      <c r="H920" s="40"/>
      <c r="I920" s="40"/>
      <c r="J920" s="40">
        <f>I920+F920</f>
        <v>1000</v>
      </c>
    </row>
    <row r="921" spans="1:10" x14ac:dyDescent="0.25">
      <c r="A921" s="55"/>
      <c r="B921" s="111"/>
      <c r="C921" s="50">
        <v>92195</v>
      </c>
      <c r="D921" s="38">
        <v>4300</v>
      </c>
      <c r="E921" s="42" t="s">
        <v>38</v>
      </c>
      <c r="F921" s="40">
        <f>G921+H921</f>
        <v>7500</v>
      </c>
      <c r="G921" s="40">
        <f>SUM(G923:G925)</f>
        <v>7500</v>
      </c>
      <c r="H921" s="40">
        <f>SUM(H923:H925)</f>
        <v>0</v>
      </c>
      <c r="I921" s="40">
        <f>SUM(I923:I925)</f>
        <v>0</v>
      </c>
      <c r="J921" s="40">
        <f>SUM(J923:J925)</f>
        <v>7500</v>
      </c>
    </row>
    <row r="922" spans="1:10" x14ac:dyDescent="0.25">
      <c r="A922" s="26"/>
      <c r="B922" s="111"/>
      <c r="C922" s="58"/>
      <c r="D922" s="38"/>
      <c r="E922" s="39" t="s">
        <v>19</v>
      </c>
      <c r="F922" s="40"/>
      <c r="G922" s="40"/>
      <c r="H922" s="40"/>
      <c r="I922" s="40"/>
      <c r="J922" s="40"/>
    </row>
    <row r="923" spans="1:10" x14ac:dyDescent="0.25">
      <c r="A923" s="26"/>
      <c r="B923" s="111"/>
      <c r="C923" s="58"/>
      <c r="D923" s="38"/>
      <c r="E923" s="42" t="s">
        <v>337</v>
      </c>
      <c r="F923" s="40">
        <f t="shared" ref="F923:F928" si="89">G923+H923</f>
        <v>2000</v>
      </c>
      <c r="G923" s="40">
        <v>2000</v>
      </c>
      <c r="H923" s="40"/>
      <c r="I923" s="40"/>
      <c r="J923" s="40">
        <f>I923+F923</f>
        <v>2000</v>
      </c>
    </row>
    <row r="924" spans="1:10" x14ac:dyDescent="0.25">
      <c r="A924" s="26"/>
      <c r="B924" s="111"/>
      <c r="C924" s="58"/>
      <c r="D924" s="38"/>
      <c r="E924" s="42" t="s">
        <v>251</v>
      </c>
      <c r="F924" s="40">
        <f t="shared" si="89"/>
        <v>1500</v>
      </c>
      <c r="G924" s="40">
        <v>1500</v>
      </c>
      <c r="H924" s="40"/>
      <c r="I924" s="40"/>
      <c r="J924" s="40">
        <f>I924+F924</f>
        <v>1500</v>
      </c>
    </row>
    <row r="925" spans="1:10" x14ac:dyDescent="0.25">
      <c r="A925" s="26"/>
      <c r="B925" s="111"/>
      <c r="C925" s="58"/>
      <c r="D925" s="38"/>
      <c r="E925" s="42" t="s">
        <v>338</v>
      </c>
      <c r="F925" s="40">
        <f t="shared" si="89"/>
        <v>4000</v>
      </c>
      <c r="G925" s="40">
        <v>4000</v>
      </c>
      <c r="H925" s="40"/>
      <c r="I925" s="40"/>
      <c r="J925" s="40">
        <f>F925+I925</f>
        <v>4000</v>
      </c>
    </row>
    <row r="926" spans="1:10" x14ac:dyDescent="0.25">
      <c r="A926" s="26"/>
      <c r="B926" s="14">
        <v>926</v>
      </c>
      <c r="C926" s="14"/>
      <c r="D926" s="15"/>
      <c r="E926" s="28" t="s">
        <v>46</v>
      </c>
      <c r="F926" s="29">
        <f t="shared" si="89"/>
        <v>1000</v>
      </c>
      <c r="G926" s="29">
        <f t="shared" ref="G926:J927" si="90">G927</f>
        <v>1000</v>
      </c>
      <c r="H926" s="29">
        <f t="shared" si="90"/>
        <v>0</v>
      </c>
      <c r="I926" s="29">
        <f t="shared" si="90"/>
        <v>0</v>
      </c>
      <c r="J926" s="29">
        <f t="shared" si="90"/>
        <v>1000</v>
      </c>
    </row>
    <row r="927" spans="1:10" x14ac:dyDescent="0.25">
      <c r="A927" s="30"/>
      <c r="B927" s="32"/>
      <c r="C927" s="32" t="s">
        <v>47</v>
      </c>
      <c r="D927" s="33"/>
      <c r="E927" s="34" t="s">
        <v>24</v>
      </c>
      <c r="F927" s="35">
        <f t="shared" si="89"/>
        <v>1000</v>
      </c>
      <c r="G927" s="35">
        <f t="shared" si="90"/>
        <v>1000</v>
      </c>
      <c r="H927" s="35">
        <f t="shared" si="90"/>
        <v>0</v>
      </c>
      <c r="I927" s="35">
        <f t="shared" si="90"/>
        <v>0</v>
      </c>
      <c r="J927" s="35">
        <f t="shared" si="90"/>
        <v>1000</v>
      </c>
    </row>
    <row r="928" spans="1:10" x14ac:dyDescent="0.25">
      <c r="A928" s="26"/>
      <c r="B928" s="58"/>
      <c r="C928" s="37" t="s">
        <v>47</v>
      </c>
      <c r="D928" s="38">
        <v>4210</v>
      </c>
      <c r="E928" s="42" t="s">
        <v>33</v>
      </c>
      <c r="F928" s="40">
        <f t="shared" si="89"/>
        <v>1000</v>
      </c>
      <c r="G928" s="40">
        <f>SUM(G930:G930)</f>
        <v>1000</v>
      </c>
      <c r="H928" s="40">
        <f>SUM(H930:H930)</f>
        <v>0</v>
      </c>
      <c r="I928" s="40">
        <f>SUM(I930:I930)</f>
        <v>0</v>
      </c>
      <c r="J928" s="40">
        <f>SUM(J930:J930)</f>
        <v>1000</v>
      </c>
    </row>
    <row r="929" spans="1:10" x14ac:dyDescent="0.25">
      <c r="A929" s="30"/>
      <c r="B929" s="32"/>
      <c r="C929" s="32"/>
      <c r="D929" s="33"/>
      <c r="E929" s="39" t="s">
        <v>19</v>
      </c>
      <c r="F929" s="35"/>
      <c r="G929" s="35"/>
      <c r="H929" s="35"/>
      <c r="I929" s="35"/>
      <c r="J929" s="35"/>
    </row>
    <row r="930" spans="1:10" ht="30" x14ac:dyDescent="0.25">
      <c r="A930" s="26"/>
      <c r="B930" s="58"/>
      <c r="C930" s="58"/>
      <c r="D930" s="38"/>
      <c r="E930" s="39" t="s">
        <v>339</v>
      </c>
      <c r="F930" s="40">
        <f>G930+H930</f>
        <v>1000</v>
      </c>
      <c r="G930" s="40">
        <v>1000</v>
      </c>
      <c r="H930" s="40"/>
      <c r="I930" s="40"/>
      <c r="J930" s="40">
        <f>F930+I930</f>
        <v>1000</v>
      </c>
    </row>
    <row r="931" spans="1:10" x14ac:dyDescent="0.25">
      <c r="A931" s="23">
        <v>22</v>
      </c>
      <c r="B931" s="166" t="s">
        <v>340</v>
      </c>
      <c r="C931" s="166"/>
      <c r="D931" s="166"/>
      <c r="E931" s="166"/>
      <c r="F931" s="66">
        <f>G931+H931</f>
        <v>27070</v>
      </c>
      <c r="G931" s="66">
        <f t="shared" ref="G931:J932" si="91">G932</f>
        <v>70</v>
      </c>
      <c r="H931" s="66">
        <f t="shared" si="91"/>
        <v>27000</v>
      </c>
      <c r="I931" s="66">
        <f t="shared" si="91"/>
        <v>0</v>
      </c>
      <c r="J931" s="66">
        <f t="shared" si="91"/>
        <v>27070</v>
      </c>
    </row>
    <row r="932" spans="1:10" s="25" customFormat="1" x14ac:dyDescent="0.25">
      <c r="A932" s="26"/>
      <c r="B932" s="13">
        <v>900</v>
      </c>
      <c r="C932" s="13"/>
      <c r="D932" s="13"/>
      <c r="E932" s="28" t="s">
        <v>36</v>
      </c>
      <c r="F932" s="29">
        <f>G932+H932</f>
        <v>27070</v>
      </c>
      <c r="G932" s="29">
        <f t="shared" si="91"/>
        <v>70</v>
      </c>
      <c r="H932" s="29">
        <f t="shared" si="91"/>
        <v>27000</v>
      </c>
      <c r="I932" s="29">
        <f t="shared" si="91"/>
        <v>0</v>
      </c>
      <c r="J932" s="29">
        <f t="shared" si="91"/>
        <v>27070</v>
      </c>
    </row>
    <row r="933" spans="1:10" x14ac:dyDescent="0.25">
      <c r="A933" s="26"/>
      <c r="B933" s="68"/>
      <c r="C933" s="68">
        <v>90004</v>
      </c>
      <c r="D933" s="68"/>
      <c r="E933" s="34" t="s">
        <v>79</v>
      </c>
      <c r="F933" s="35">
        <f>G933+H933</f>
        <v>27070</v>
      </c>
      <c r="G933" s="35">
        <f>G937+G934</f>
        <v>70</v>
      </c>
      <c r="H933" s="35">
        <f>H937+H934</f>
        <v>27000</v>
      </c>
      <c r="I933" s="35">
        <f>I937+I934</f>
        <v>0</v>
      </c>
      <c r="J933" s="35">
        <f>J937+J934</f>
        <v>27070</v>
      </c>
    </row>
    <row r="934" spans="1:10" x14ac:dyDescent="0.25">
      <c r="A934" s="26"/>
      <c r="B934" s="55"/>
      <c r="C934" s="70">
        <v>90004</v>
      </c>
      <c r="D934" s="55">
        <v>4210</v>
      </c>
      <c r="E934" s="42" t="s">
        <v>33</v>
      </c>
      <c r="F934" s="40">
        <f>F936</f>
        <v>70</v>
      </c>
      <c r="G934" s="40">
        <f>G936</f>
        <v>70</v>
      </c>
      <c r="H934" s="40">
        <f>H936</f>
        <v>0</v>
      </c>
      <c r="I934" s="40">
        <f>I936</f>
        <v>0</v>
      </c>
      <c r="J934" s="40">
        <f>J936</f>
        <v>70</v>
      </c>
    </row>
    <row r="935" spans="1:10" x14ac:dyDescent="0.25">
      <c r="A935" s="26"/>
      <c r="B935" s="55"/>
      <c r="C935" s="55"/>
      <c r="D935" s="55"/>
      <c r="E935" s="39" t="s">
        <v>19</v>
      </c>
      <c r="F935" s="40"/>
      <c r="G935" s="40"/>
      <c r="H935" s="40"/>
      <c r="I935" s="40"/>
      <c r="J935" s="40"/>
    </row>
    <row r="936" spans="1:10" x14ac:dyDescent="0.25">
      <c r="A936" s="26"/>
      <c r="B936" s="55"/>
      <c r="C936" s="55"/>
      <c r="D936" s="55"/>
      <c r="E936" s="71" t="s">
        <v>341</v>
      </c>
      <c r="F936" s="40">
        <f>H936+G936</f>
        <v>70</v>
      </c>
      <c r="G936" s="40">
        <v>70</v>
      </c>
      <c r="H936" s="40"/>
      <c r="I936" s="40"/>
      <c r="J936" s="40">
        <f>F936+I936</f>
        <v>70</v>
      </c>
    </row>
    <row r="937" spans="1:10" x14ac:dyDescent="0.25">
      <c r="A937" s="55"/>
      <c r="B937" s="55"/>
      <c r="C937" s="70">
        <v>90004</v>
      </c>
      <c r="D937" s="55">
        <v>6050</v>
      </c>
      <c r="E937" s="42" t="s">
        <v>65</v>
      </c>
      <c r="F937" s="40">
        <f>G937+H937</f>
        <v>27000</v>
      </c>
      <c r="G937" s="40">
        <f>G939+G940</f>
        <v>0</v>
      </c>
      <c r="H937" s="40">
        <f>H939+H940</f>
        <v>27000</v>
      </c>
      <c r="I937" s="40">
        <f>I939+I940</f>
        <v>0</v>
      </c>
      <c r="J937" s="40">
        <f>J939+J940</f>
        <v>27000</v>
      </c>
    </row>
    <row r="938" spans="1:10" x14ac:dyDescent="0.25">
      <c r="A938" s="26"/>
      <c r="B938" s="55"/>
      <c r="C938" s="55"/>
      <c r="D938" s="55"/>
      <c r="E938" s="39" t="s">
        <v>19</v>
      </c>
      <c r="F938" s="40"/>
      <c r="G938" s="40"/>
      <c r="H938" s="40"/>
      <c r="I938" s="40"/>
      <c r="J938" s="40"/>
    </row>
    <row r="939" spans="1:10" x14ac:dyDescent="0.25">
      <c r="A939" s="26"/>
      <c r="B939" s="55"/>
      <c r="C939" s="55"/>
      <c r="D939" s="55"/>
      <c r="E939" s="71" t="s">
        <v>342</v>
      </c>
      <c r="F939" s="40">
        <f>G939+H939</f>
        <v>7000</v>
      </c>
      <c r="G939" s="40"/>
      <c r="H939" s="40">
        <v>7000</v>
      </c>
      <c r="I939" s="40"/>
      <c r="J939" s="40">
        <f>F939+I939</f>
        <v>7000</v>
      </c>
    </row>
    <row r="940" spans="1:10" x14ac:dyDescent="0.25">
      <c r="A940" s="26"/>
      <c r="B940" s="105"/>
      <c r="C940" s="105"/>
      <c r="D940" s="105"/>
      <c r="E940" s="159" t="s">
        <v>343</v>
      </c>
      <c r="F940" s="49">
        <f>G940+H940</f>
        <v>20000</v>
      </c>
      <c r="G940" s="49"/>
      <c r="H940" s="49">
        <v>20000</v>
      </c>
      <c r="I940" s="49"/>
      <c r="J940" s="49">
        <f>F940+I940</f>
        <v>20000</v>
      </c>
    </row>
    <row r="941" spans="1:10" x14ac:dyDescent="0.25">
      <c r="A941" s="23"/>
      <c r="B941" s="161"/>
      <c r="C941" s="161"/>
      <c r="D941" s="162"/>
      <c r="E941" s="163" t="s">
        <v>344</v>
      </c>
      <c r="F941" s="66">
        <f>F8+F50+F87+F145+F184+F220+F280+F309+F351+F389+F433+F446+F479+F519+F591+F640+F684+F750+F797+F834+F881+F931</f>
        <v>1276195.01</v>
      </c>
      <c r="G941" s="66">
        <f>G8+G50+G87+G145+G184+G220+G280+G309+G351+G389+G433+G446+G479+G519+G591+G640+G684+G750+G797+G834+G881+G931</f>
        <v>1100958.6099999999</v>
      </c>
      <c r="H941" s="66">
        <f>H8+H50+H87+H145+H184+H220+H280+H309+H351+H389+H433+H446+H479+H519+H591+H640+H684+H750+H797+H834+H881+H931</f>
        <v>175236.4</v>
      </c>
      <c r="I941" s="66">
        <f>I8+I50+I87+I145+I184+I220+I280+I309+I351+I389+I433+I446+I479+I519+I591+I640+I684+I750+I797+I834+I881+I931</f>
        <v>0</v>
      </c>
      <c r="J941" s="66">
        <f>J8+J50+J87+J145+J184+J220+J280+J309+J351+J389+J433+J446+J479+J519+J591+J640+J684+J750+J797+J834+J881+J931</f>
        <v>1261195.01</v>
      </c>
    </row>
    <row r="942" spans="1:10" x14ac:dyDescent="0.25">
      <c r="A942" s="26"/>
      <c r="B942" s="58"/>
      <c r="C942" s="58"/>
      <c r="D942" s="38"/>
      <c r="E942" s="42" t="s">
        <v>345</v>
      </c>
      <c r="F942" s="40">
        <f>SUMIF(D9:D940,"&gt; 6000",F9:F940)</f>
        <v>175236.4</v>
      </c>
      <c r="G942" s="40"/>
      <c r="H942" s="40">
        <f>H941</f>
        <v>175236.4</v>
      </c>
      <c r="I942" s="43">
        <f>SUMIF(D9:D940,"&gt; 6000",I9:I940)</f>
        <v>13800</v>
      </c>
      <c r="J942" s="43">
        <f>SUMIF(D9:D940,"&gt; 6000",J9:J940)</f>
        <v>189036.4</v>
      </c>
    </row>
    <row r="943" spans="1:10" x14ac:dyDescent="0.25">
      <c r="A943" s="164"/>
      <c r="B943" s="77"/>
      <c r="C943" s="77"/>
      <c r="D943" s="78"/>
      <c r="E943" s="48" t="s">
        <v>346</v>
      </c>
      <c r="F943" s="49">
        <f>SUMIF(D9:D940,"&lt; 6000",F9:F940)</f>
        <v>1100958.6100000001</v>
      </c>
      <c r="G943" s="49">
        <f>G941</f>
        <v>1100958.6099999999</v>
      </c>
      <c r="H943" s="49"/>
      <c r="I943" s="44">
        <f>SUMIF(D9:D940,"&lt; 6000",I9:I940)</f>
        <v>-13800</v>
      </c>
      <c r="J943" s="44">
        <f>SUMIF(D9:D940,"&lt; 6000",J9:J940)</f>
        <v>1087158.6100000001</v>
      </c>
    </row>
    <row r="944" spans="1:10" x14ac:dyDescent="0.25">
      <c r="A944" s="7"/>
      <c r="B944" s="8"/>
      <c r="C944" s="8"/>
      <c r="D944" s="9"/>
      <c r="E944" s="10"/>
      <c r="F944" s="165"/>
      <c r="G944" s="165"/>
      <c r="H944" s="165"/>
    </row>
    <row r="945" spans="1:8" x14ac:dyDescent="0.25">
      <c r="A945" s="7"/>
      <c r="B945" s="8"/>
      <c r="C945" s="8"/>
      <c r="D945" s="9"/>
      <c r="E945" s="10"/>
      <c r="F945" s="165"/>
      <c r="G945" s="165"/>
      <c r="H945" s="165"/>
    </row>
  </sheetData>
  <autoFilter ref="A7:J943" xr:uid="{C21F7CB3-2BF5-4E28-9B04-E07F47D955CD}"/>
  <mergeCells count="26">
    <mergeCell ref="B50:E50"/>
    <mergeCell ref="G1:J1"/>
    <mergeCell ref="G2:J2"/>
    <mergeCell ref="G3:J3"/>
    <mergeCell ref="A4:H4"/>
    <mergeCell ref="B8:E8"/>
    <mergeCell ref="B519:E519"/>
    <mergeCell ref="B87:E87"/>
    <mergeCell ref="B145:E145"/>
    <mergeCell ref="B184:E184"/>
    <mergeCell ref="B220:E220"/>
    <mergeCell ref="B280:E280"/>
    <mergeCell ref="B309:E309"/>
    <mergeCell ref="B351:E351"/>
    <mergeCell ref="B389:E389"/>
    <mergeCell ref="B433:E433"/>
    <mergeCell ref="B446:E446"/>
    <mergeCell ref="B479:E479"/>
    <mergeCell ref="B881:E881"/>
    <mergeCell ref="B931:E931"/>
    <mergeCell ref="B591:E591"/>
    <mergeCell ref="B640:E640"/>
    <mergeCell ref="B684:E684"/>
    <mergeCell ref="B750:E750"/>
    <mergeCell ref="B797:E797"/>
    <mergeCell ref="B834:E834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 alignWithMargins="0"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tabela nr 5 f.soł. </vt:lpstr>
      <vt:lpstr>'tabela nr 5 f.soł.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Braun</dc:creator>
  <cp:lastModifiedBy>Agnieszka Braun</cp:lastModifiedBy>
  <dcterms:created xsi:type="dcterms:W3CDTF">2024-06-19T14:03:29Z</dcterms:created>
  <dcterms:modified xsi:type="dcterms:W3CDTF">2024-06-19T15:11:47Z</dcterms:modified>
</cp:coreProperties>
</file>