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Uchwały Rady 2024\22.08.2024 uchwała\"/>
    </mc:Choice>
  </mc:AlternateContent>
  <xr:revisionPtr revIDLastSave="0" documentId="13_ncr:1_{EF5268B3-62AA-4F00-B491-C1E8122F95D4}" xr6:coauthVersionLast="47" xr6:coauthVersionMax="47" xr10:uidLastSave="{00000000-0000-0000-0000-000000000000}"/>
  <bookViews>
    <workbookView xWindow="-120" yWindow="-120" windowWidth="29040" windowHeight="15720" xr2:uid="{6EB1C14B-1581-4295-A734-F9DAD658FD7F}"/>
  </bookViews>
  <sheets>
    <sheet name="załącznik nr 2 dotacje" sheetId="1" r:id="rId1"/>
  </sheets>
  <definedNames>
    <definedName name="_xlnm._FilterDatabase" localSheetId="0" hidden="1">'załącznik nr 2 dotacje'!$A$18:$F$58</definedName>
    <definedName name="_xlnm.Print_Area" localSheetId="0">'załącznik nr 2 dotacje'!$A$1:$I$59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0" i="1"/>
  <c r="I29" i="1"/>
  <c r="I28" i="1"/>
  <c r="I19" i="1" s="1"/>
  <c r="I27" i="1"/>
  <c r="I26" i="1"/>
  <c r="I25" i="1"/>
  <c r="I24" i="1"/>
  <c r="I23" i="1"/>
  <c r="I22" i="1"/>
  <c r="I21" i="1"/>
  <c r="H19" i="1"/>
  <c r="G19" i="1"/>
  <c r="F19" i="1"/>
  <c r="F56" i="1" s="1"/>
  <c r="F58" i="1" s="1"/>
  <c r="E19" i="1"/>
  <c r="E56" i="1" s="1"/>
  <c r="E58" i="1" s="1"/>
  <c r="I17" i="1"/>
  <c r="I16" i="1"/>
  <c r="I9" i="1" s="1"/>
  <c r="I15" i="1"/>
  <c r="I14" i="1"/>
  <c r="I13" i="1"/>
  <c r="I12" i="1"/>
  <c r="I11" i="1"/>
  <c r="I10" i="1"/>
  <c r="H9" i="1"/>
  <c r="G9" i="1"/>
  <c r="F9" i="1"/>
  <c r="E9" i="1"/>
  <c r="H56" i="1" l="1"/>
  <c r="I56" i="1"/>
</calcChain>
</file>

<file path=xl/sharedStrings.xml><?xml version="1.0" encoding="utf-8"?>
<sst xmlns="http://schemas.openxmlformats.org/spreadsheetml/2006/main" count="68" uniqueCount="66">
  <si>
    <t>w sprawie zmiany budżetu Gminy Raszyn na rok 2024</t>
  </si>
  <si>
    <t xml:space="preserve">Dotacje udzielone w 2024 roku z budżetu podmiotom należącym i nienależącym do sektora finansów publicznych </t>
  </si>
  <si>
    <t>Dział</t>
  </si>
  <si>
    <t>Rozdział</t>
  </si>
  <si>
    <t>§</t>
  </si>
  <si>
    <t>Treść</t>
  </si>
  <si>
    <t>Kwota dotacji</t>
  </si>
  <si>
    <t>zmniejszenia</t>
  </si>
  <si>
    <t>zwiększenia</t>
  </si>
  <si>
    <t>Plan po zmianach</t>
  </si>
  <si>
    <t xml:space="preserve">podmiotowej </t>
  </si>
  <si>
    <t xml:space="preserve">celowej </t>
  </si>
  <si>
    <t xml:space="preserve">Jednostki sektora finansów publicznych </t>
  </si>
  <si>
    <t>Nazwa jednostki / Nazwa zadania</t>
  </si>
  <si>
    <t>Zakład Transportu Miejskiego dofinansowanie komunikacji autobusowej na terenie Gminy Raszyn</t>
  </si>
  <si>
    <t>Powiat Pruszkowski - dotacja celowa na pomoc finansową przeznaczona na dofinansowania zadania pn Organizacja powiatowych przewozów autobusowych.</t>
  </si>
  <si>
    <t xml:space="preserve">Starostwo Powiatowe w Pruszkowie - dotacja na pomoc finansową w utrzymaniu filii Wydziału Komunikacji </t>
  </si>
  <si>
    <t>Komenda Stołeczna Policji - wpłaty na fundusz celowy polisji z przeznaczeniem na służby ponadnormatywne</t>
  </si>
  <si>
    <t>Komenda Stołeczna Policji - wpłaty na fundusz Święta Policji - nagrody</t>
  </si>
  <si>
    <t>Miasto Stołeczne Warszawa - dotacja na sprawowanie opieki nad zwierzętami bezdomnymi</t>
  </si>
  <si>
    <t xml:space="preserve"> Centrum Kultury Raszyn</t>
  </si>
  <si>
    <t>Gminna Biblioteka Publiczna</t>
  </si>
  <si>
    <t xml:space="preserve">Nazwa zadania / Nazwa jednostki </t>
  </si>
  <si>
    <t xml:space="preserve">Jednostki nie należące do sektora finansów publicznych </t>
  </si>
  <si>
    <t>801</t>
  </si>
  <si>
    <t>80104</t>
  </si>
  <si>
    <t>2540</t>
  </si>
  <si>
    <t>Przedszjkole niepubliczne "MAŁY DA VINCI"</t>
  </si>
  <si>
    <t>Przedszkole niepubliczne "Bajkowe Przedszkole"</t>
  </si>
  <si>
    <t>Przedszkole niepubliczne "POCIECHA"</t>
  </si>
  <si>
    <t>Przedszkole niepubliczne - GWIAZDECZKA</t>
  </si>
  <si>
    <t xml:space="preserve">Przedszkole niepubliczne -  ZEBRA </t>
  </si>
  <si>
    <t>Przedszkole niepubliczne -  Dobre Przedszkole</t>
  </si>
  <si>
    <t>Przedszkole niepubliczne -  Moje Przedszkole</t>
  </si>
  <si>
    <t>Przedszkole niepubliczne - "SMYK"</t>
  </si>
  <si>
    <t>Przedszkole niepubliczne - "ŁOWCY PRZYGÓD"</t>
  </si>
  <si>
    <t>Punkt przedszkolny - Akademia Misia Uszatka</t>
  </si>
  <si>
    <t>Punkt przedszkolny - MOST</t>
  </si>
  <si>
    <t>Punkt Przedszkolny - MOST</t>
  </si>
  <si>
    <t>Przedszkole niepubliczne -  "ZEBRA"</t>
  </si>
  <si>
    <t>Przedszkole niepubliczne "Pociecha"</t>
  </si>
  <si>
    <t>Przedszkole niepubliczne- ZEBRA</t>
  </si>
  <si>
    <t xml:space="preserve">Działania rehabilitacyjne i terapeutyczne na rzecz osób uzależnionych od alkoholu i członków ich rodzin z terenu Gminy Raszyn oraz działania wspierające środowisko abstynenckie </t>
  </si>
  <si>
    <t>Działania na rzecz wypoczynku dzieci i młodzieży, dofinansowanie obozów sportowych z profilaktyką</t>
  </si>
  <si>
    <t xml:space="preserve">Działania na rzecz organizacji wypoczynku dzieci i młodzieży z terenu gminy </t>
  </si>
  <si>
    <t xml:space="preserve">Przeciwdziałanie skutkom niepełnosprawności i wykluczenia społecznego osób upośledzonych umysłowo lub fizycznie pochodzących z terenu Gminy Raszyn poprzez udział w warsztatach terapii zajęciowej i imprezach integracyjnych </t>
  </si>
  <si>
    <t>Dotacje dla współwłaścicieli budynków i lokali na wymianę istniejących źródeł ciepła</t>
  </si>
  <si>
    <t xml:space="preserve">Działania o charakterze edukacji historycznej z okazji Święta Niepodległości - organizacja rodzinnej gry terenowej </t>
  </si>
  <si>
    <t>Działania o charakterze edukacji historycznej, dotyczącej okresu Bitwy pod Raszynem - manewry</t>
  </si>
  <si>
    <t xml:space="preserve">Parafia Św. Szczepana w Raszynie - dotacja na remont zabytkowego ogrodzenia </t>
  </si>
  <si>
    <t xml:space="preserve">Działania na rzecz rozwoju dyscypliny sportowej: piłka nożna - w ramach sekcji klubów sportowych dla różnych grup wiekowych juniorów i seniorów o różnym stopniu zaawansowania zawodników, na terenie Gminy Raszyn </t>
  </si>
  <si>
    <t xml:space="preserve">Działania na rzecz rozwoju dyscypliny sportowej: siatkówka (piłka siatkowa) w ramach sekcji klubów sportowych na terenie Gminy Raszyn </t>
  </si>
  <si>
    <t xml:space="preserve">Działania na rzecz rozwoju dyscypliny sportowej: szachy - w ramach sekcji klubów sportowych dla różnych grup wiekowych i o różnym stopniu zaawansowania zawodników, na terenie Gminy Raszyn </t>
  </si>
  <si>
    <t xml:space="preserve">Działania na rzecz rozwoju dyscypliny sportowej: podnoszenie ciężarów - w ramach sekcji klubów sportowych dla różnych grup wiekowych i o różnym stopniu zaawansowania zawodników, na terenie Gminy Raszyn </t>
  </si>
  <si>
    <t xml:space="preserve">Działania na rzecz rozwoju dyscypliny sportowej: amatorski boks młodzieżowy - w ramach sekcji klubów sportowych dla różnych grup wiekowych i o różnym stopniu zaawansowania zawodników, na terenie Gminy Raszyn </t>
  </si>
  <si>
    <t>Działania na rzecz rozwoju dyscyplin sportowych: trójbój siłowy - w ramach sekcji klubów sportowych na tterenie Gminy Raszyn dla różnch grup wiekowych i o różnym stopniu zaawansowania zawodników</t>
  </si>
  <si>
    <t>Działania na rzecz rozwoju dyscyplin sportowych: koszykówka - w ramach sekcji klubów sportowych na tterenie Gminy Raszyn dla różnch grup wiekowych i o różnym stopniu zaawansowania zawodników</t>
  </si>
  <si>
    <t xml:space="preserve">Organizacja Biegu Raszyńskiego </t>
  </si>
  <si>
    <t xml:space="preserve">Organizacja Turnieju Bokserskiego Juniorów im. Michała Szczepana </t>
  </si>
  <si>
    <t>Działania na rzecz rozwoju dyscypliny sportowej : pływanie- w ramach sekcji klubów sportowych dla dzieci i młodzieży do lat 21, na terenie Gminy Raszyn</t>
  </si>
  <si>
    <t>OGÓŁEM</t>
  </si>
  <si>
    <t>w tym:</t>
  </si>
  <si>
    <t>bieżące</t>
  </si>
  <si>
    <t xml:space="preserve">majątkowe </t>
  </si>
  <si>
    <t>Rady Gminy Raszyn z dnia 22 sierpnia 2024 r.</t>
  </si>
  <si>
    <t>Załącznik Nr 4 do Uchwały Nr …/.../2024 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</si>
</sst>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1" fillId="0" borderId="0" xfId="1" applyAlignment="1">
      <alignment vertical="top" wrapText="1"/>
    </xf>
    <xf numFmtId="0" fontId="2" fillId="0" borderId="0" xfId="1" applyFont="1" applyAlignment="1">
      <alignment horizontal="right" vertical="top"/>
    </xf>
    <xf numFmtId="3" fontId="1" fillId="0" borderId="0" xfId="1" applyNumberFormat="1" applyAlignment="1">
      <alignment vertical="top" wrapText="1"/>
    </xf>
    <xf numFmtId="0" fontId="4" fillId="0" borderId="0" xfId="2" applyAlignment="1">
      <alignment horizontal="right" vertical="top"/>
    </xf>
    <xf numFmtId="0" fontId="6" fillId="0" borderId="0" xfId="1" applyFont="1" applyAlignment="1">
      <alignment horizontal="center" vertical="top" wrapText="1"/>
    </xf>
    <xf numFmtId="4" fontId="6" fillId="0" borderId="0" xfId="1" applyNumberFormat="1" applyFont="1" applyAlignment="1">
      <alignment horizontal="center" vertical="top" wrapText="1"/>
    </xf>
    <xf numFmtId="3" fontId="6" fillId="0" borderId="0" xfId="1" applyNumberFormat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3" xfId="1" applyNumberFormat="1" applyFont="1" applyBorder="1" applyAlignment="1">
      <alignment vertical="top" wrapText="1"/>
    </xf>
    <xf numFmtId="4" fontId="3" fillId="0" borderId="2" xfId="1" applyNumberFormat="1" applyFont="1" applyBorder="1" applyAlignment="1">
      <alignment horizontal="center" vertical="top" wrapText="1"/>
    </xf>
    <xf numFmtId="3" fontId="3" fillId="0" borderId="5" xfId="1" applyNumberFormat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6" xfId="1" applyFont="1" applyBorder="1" applyAlignment="1">
      <alignment vertical="top" wrapText="1"/>
    </xf>
    <xf numFmtId="3" fontId="7" fillId="0" borderId="2" xfId="1" applyNumberFormat="1" applyFont="1" applyBorder="1" applyAlignment="1">
      <alignment horizontal="right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7" xfId="1" applyFont="1" applyBorder="1" applyAlignment="1">
      <alignment vertical="top" wrapText="1"/>
    </xf>
    <xf numFmtId="3" fontId="3" fillId="0" borderId="2" xfId="1" applyNumberFormat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7" fillId="0" borderId="1" xfId="1" applyNumberFormat="1" applyFont="1" applyBorder="1" applyAlignment="1">
      <alignment horizontal="right" vertical="top" wrapText="1"/>
    </xf>
    <xf numFmtId="0" fontId="3" fillId="0" borderId="8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3" fontId="3" fillId="0" borderId="8" xfId="1" applyNumberFormat="1" applyFont="1" applyBorder="1" applyAlignment="1">
      <alignment vertical="top" wrapText="1"/>
    </xf>
    <xf numFmtId="3" fontId="8" fillId="2" borderId="10" xfId="1" applyNumberFormat="1" applyFont="1" applyFill="1" applyBorder="1" applyAlignment="1">
      <alignment vertical="top" wrapText="1"/>
    </xf>
    <xf numFmtId="3" fontId="8" fillId="0" borderId="10" xfId="1" applyNumberFormat="1" applyFont="1" applyBorder="1" applyAlignment="1">
      <alignment vertical="top" wrapText="1"/>
    </xf>
    <xf numFmtId="3" fontId="8" fillId="0" borderId="11" xfId="1" applyNumberFormat="1" applyFont="1" applyBorder="1" applyAlignment="1">
      <alignment vertical="top" wrapText="1"/>
    </xf>
    <xf numFmtId="3" fontId="8" fillId="2" borderId="12" xfId="1" applyNumberFormat="1" applyFont="1" applyFill="1" applyBorder="1" applyAlignment="1">
      <alignment vertical="top" wrapText="1"/>
    </xf>
    <xf numFmtId="3" fontId="8" fillId="0" borderId="12" xfId="1" applyNumberFormat="1" applyFont="1" applyBorder="1" applyAlignment="1">
      <alignment vertical="top" wrapText="1"/>
    </xf>
    <xf numFmtId="3" fontId="3" fillId="0" borderId="12" xfId="1" applyNumberFormat="1" applyFont="1" applyBorder="1" applyAlignment="1">
      <alignment vertical="top" wrapText="1"/>
    </xf>
    <xf numFmtId="3" fontId="3" fillId="0" borderId="4" xfId="1" applyNumberFormat="1" applyFont="1" applyBorder="1" applyAlignment="1">
      <alignment vertical="top" wrapText="1"/>
    </xf>
    <xf numFmtId="49" fontId="3" fillId="0" borderId="4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2" xfId="1" applyNumberFormat="1" applyFont="1" applyFill="1" applyBorder="1" applyAlignment="1">
      <alignment vertical="top" wrapText="1"/>
    </xf>
    <xf numFmtId="4" fontId="3" fillId="0" borderId="2" xfId="1" applyNumberFormat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7" fillId="0" borderId="11" xfId="1" applyFont="1" applyBorder="1" applyAlignment="1">
      <alignment horizontal="right" vertical="top" wrapText="1"/>
    </xf>
    <xf numFmtId="3" fontId="7" fillId="0" borderId="14" xfId="1" applyNumberFormat="1" applyFont="1" applyBorder="1" applyAlignment="1">
      <alignment vertical="top" wrapText="1"/>
    </xf>
    <xf numFmtId="3" fontId="7" fillId="0" borderId="1" xfId="1" applyNumberFormat="1" applyFont="1" applyBorder="1" applyAlignment="1">
      <alignment vertical="top" wrapText="1"/>
    </xf>
    <xf numFmtId="3" fontId="8" fillId="0" borderId="2" xfId="1" applyNumberFormat="1" applyFont="1" applyBorder="1" applyAlignment="1">
      <alignment vertical="top" wrapText="1"/>
    </xf>
    <xf numFmtId="0" fontId="3" fillId="0" borderId="1" xfId="1" applyFont="1" applyBorder="1" applyAlignment="1">
      <alignment horizontal="right" vertical="top" wrapText="1"/>
    </xf>
    <xf numFmtId="3" fontId="3" fillId="0" borderId="15" xfId="1" applyNumberFormat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3" fillId="0" borderId="16" xfId="1" applyFont="1" applyBorder="1" applyAlignment="1">
      <alignment horizontal="right" vertical="top" wrapText="1"/>
    </xf>
    <xf numFmtId="3" fontId="3" fillId="0" borderId="16" xfId="1" applyNumberFormat="1" applyFont="1" applyBorder="1" applyAlignment="1">
      <alignment vertical="top" wrapText="1"/>
    </xf>
    <xf numFmtId="0" fontId="3" fillId="0" borderId="17" xfId="1" applyFont="1" applyBorder="1" applyAlignment="1">
      <alignment horizontal="right" vertical="top" wrapText="1"/>
    </xf>
    <xf numFmtId="3" fontId="3" fillId="0" borderId="17" xfId="1" applyNumberFormat="1" applyFont="1" applyBorder="1" applyAlignment="1">
      <alignment vertical="top" wrapText="1"/>
    </xf>
    <xf numFmtId="3" fontId="3" fillId="0" borderId="0" xfId="1" applyNumberFormat="1" applyFont="1" applyAlignment="1">
      <alignment vertical="top" wrapText="1"/>
    </xf>
    <xf numFmtId="4" fontId="1" fillId="0" borderId="0" xfId="1" applyNumberFormat="1" applyAlignment="1">
      <alignment vertical="top" wrapText="1"/>
    </xf>
    <xf numFmtId="3" fontId="3" fillId="0" borderId="1" xfId="1" applyNumberFormat="1" applyFont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</cellXfs>
  <cellStyles count="3">
    <cellStyle name="Normalny" xfId="0" builtinId="0"/>
    <cellStyle name="Normalny_budzet pierwszy 2012" xfId="1" xr:uid="{B55D838E-637A-4FE8-88F1-61CFB8CC2FDB}"/>
    <cellStyle name="Normalny_wykonanie za III kwartały (dochody)" xfId="2" xr:uid="{C0ACF6B7-4A94-4AC8-B11A-B21F7EF8E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BFEE-78FE-4855-9CA5-C7BEF0C5247E}">
  <dimension ref="A1:K68"/>
  <sheetViews>
    <sheetView tabSelected="1" view="pageBreakPreview" zoomScaleNormal="100" zoomScaleSheetLayoutView="100" workbookViewId="0">
      <selection activeCell="H6" sqref="H6"/>
    </sheetView>
  </sheetViews>
  <sheetFormatPr defaultRowHeight="12.75" x14ac:dyDescent="0.2"/>
  <cols>
    <col min="1" max="1" width="4.28515625" style="1" bestFit="1" customWidth="1"/>
    <col min="2" max="2" width="6.85546875" style="1" bestFit="1" customWidth="1"/>
    <col min="3" max="3" width="4.42578125" style="1" bestFit="1" customWidth="1"/>
    <col min="4" max="4" width="30.28515625" style="1" customWidth="1"/>
    <col min="5" max="5" width="9.7109375" style="3" bestFit="1" customWidth="1"/>
    <col min="6" max="6" width="7.85546875" style="53" bestFit="1" customWidth="1"/>
    <col min="7" max="7" width="9.85546875" style="3" bestFit="1" customWidth="1"/>
    <col min="8" max="8" width="9.7109375" style="3" bestFit="1" customWidth="1"/>
    <col min="9" max="9" width="13.140625" style="3" bestFit="1" customWidth="1"/>
    <col min="10" max="10" width="9.140625" style="1"/>
    <col min="11" max="11" width="10.140625" style="1" bestFit="1" customWidth="1"/>
    <col min="12" max="257" width="9.140625" style="1"/>
    <col min="258" max="258" width="5.5703125" style="1" customWidth="1"/>
    <col min="259" max="259" width="8.85546875" style="1" customWidth="1"/>
    <col min="260" max="260" width="5" style="1" customWidth="1"/>
    <col min="261" max="261" width="55.7109375" style="1" customWidth="1"/>
    <col min="262" max="263" width="16.42578125" style="1" customWidth="1"/>
    <col min="264" max="264" width="2.28515625" style="1" customWidth="1"/>
    <col min="265" max="266" width="9.140625" style="1"/>
    <col min="267" max="267" width="10.140625" style="1" bestFit="1" customWidth="1"/>
    <col min="268" max="513" width="9.140625" style="1"/>
    <col min="514" max="514" width="5.5703125" style="1" customWidth="1"/>
    <col min="515" max="515" width="8.85546875" style="1" customWidth="1"/>
    <col min="516" max="516" width="5" style="1" customWidth="1"/>
    <col min="517" max="517" width="55.7109375" style="1" customWidth="1"/>
    <col min="518" max="519" width="16.42578125" style="1" customWidth="1"/>
    <col min="520" max="520" width="2.28515625" style="1" customWidth="1"/>
    <col min="521" max="522" width="9.140625" style="1"/>
    <col min="523" max="523" width="10.140625" style="1" bestFit="1" customWidth="1"/>
    <col min="524" max="769" width="9.140625" style="1"/>
    <col min="770" max="770" width="5.5703125" style="1" customWidth="1"/>
    <col min="771" max="771" width="8.85546875" style="1" customWidth="1"/>
    <col min="772" max="772" width="5" style="1" customWidth="1"/>
    <col min="773" max="773" width="55.7109375" style="1" customWidth="1"/>
    <col min="774" max="775" width="16.42578125" style="1" customWidth="1"/>
    <col min="776" max="776" width="2.28515625" style="1" customWidth="1"/>
    <col min="777" max="778" width="9.140625" style="1"/>
    <col min="779" max="779" width="10.140625" style="1" bestFit="1" customWidth="1"/>
    <col min="780" max="1025" width="9.140625" style="1"/>
    <col min="1026" max="1026" width="5.5703125" style="1" customWidth="1"/>
    <col min="1027" max="1027" width="8.85546875" style="1" customWidth="1"/>
    <col min="1028" max="1028" width="5" style="1" customWidth="1"/>
    <col min="1029" max="1029" width="55.7109375" style="1" customWidth="1"/>
    <col min="1030" max="1031" width="16.42578125" style="1" customWidth="1"/>
    <col min="1032" max="1032" width="2.28515625" style="1" customWidth="1"/>
    <col min="1033" max="1034" width="9.140625" style="1"/>
    <col min="1035" max="1035" width="10.140625" style="1" bestFit="1" customWidth="1"/>
    <col min="1036" max="1281" width="9.140625" style="1"/>
    <col min="1282" max="1282" width="5.5703125" style="1" customWidth="1"/>
    <col min="1283" max="1283" width="8.85546875" style="1" customWidth="1"/>
    <col min="1284" max="1284" width="5" style="1" customWidth="1"/>
    <col min="1285" max="1285" width="55.7109375" style="1" customWidth="1"/>
    <col min="1286" max="1287" width="16.42578125" style="1" customWidth="1"/>
    <col min="1288" max="1288" width="2.28515625" style="1" customWidth="1"/>
    <col min="1289" max="1290" width="9.140625" style="1"/>
    <col min="1291" max="1291" width="10.140625" style="1" bestFit="1" customWidth="1"/>
    <col min="1292" max="1537" width="9.140625" style="1"/>
    <col min="1538" max="1538" width="5.5703125" style="1" customWidth="1"/>
    <col min="1539" max="1539" width="8.85546875" style="1" customWidth="1"/>
    <col min="1540" max="1540" width="5" style="1" customWidth="1"/>
    <col min="1541" max="1541" width="55.7109375" style="1" customWidth="1"/>
    <col min="1542" max="1543" width="16.42578125" style="1" customWidth="1"/>
    <col min="1544" max="1544" width="2.28515625" style="1" customWidth="1"/>
    <col min="1545" max="1546" width="9.140625" style="1"/>
    <col min="1547" max="1547" width="10.140625" style="1" bestFit="1" customWidth="1"/>
    <col min="1548" max="1793" width="9.140625" style="1"/>
    <col min="1794" max="1794" width="5.5703125" style="1" customWidth="1"/>
    <col min="1795" max="1795" width="8.85546875" style="1" customWidth="1"/>
    <col min="1796" max="1796" width="5" style="1" customWidth="1"/>
    <col min="1797" max="1797" width="55.7109375" style="1" customWidth="1"/>
    <col min="1798" max="1799" width="16.42578125" style="1" customWidth="1"/>
    <col min="1800" max="1800" width="2.28515625" style="1" customWidth="1"/>
    <col min="1801" max="1802" width="9.140625" style="1"/>
    <col min="1803" max="1803" width="10.140625" style="1" bestFit="1" customWidth="1"/>
    <col min="1804" max="2049" width="9.140625" style="1"/>
    <col min="2050" max="2050" width="5.5703125" style="1" customWidth="1"/>
    <col min="2051" max="2051" width="8.85546875" style="1" customWidth="1"/>
    <col min="2052" max="2052" width="5" style="1" customWidth="1"/>
    <col min="2053" max="2053" width="55.7109375" style="1" customWidth="1"/>
    <col min="2054" max="2055" width="16.42578125" style="1" customWidth="1"/>
    <col min="2056" max="2056" width="2.28515625" style="1" customWidth="1"/>
    <col min="2057" max="2058" width="9.140625" style="1"/>
    <col min="2059" max="2059" width="10.140625" style="1" bestFit="1" customWidth="1"/>
    <col min="2060" max="2305" width="9.140625" style="1"/>
    <col min="2306" max="2306" width="5.5703125" style="1" customWidth="1"/>
    <col min="2307" max="2307" width="8.85546875" style="1" customWidth="1"/>
    <col min="2308" max="2308" width="5" style="1" customWidth="1"/>
    <col min="2309" max="2309" width="55.7109375" style="1" customWidth="1"/>
    <col min="2310" max="2311" width="16.42578125" style="1" customWidth="1"/>
    <col min="2312" max="2312" width="2.28515625" style="1" customWidth="1"/>
    <col min="2313" max="2314" width="9.140625" style="1"/>
    <col min="2315" max="2315" width="10.140625" style="1" bestFit="1" customWidth="1"/>
    <col min="2316" max="2561" width="9.140625" style="1"/>
    <col min="2562" max="2562" width="5.5703125" style="1" customWidth="1"/>
    <col min="2563" max="2563" width="8.85546875" style="1" customWidth="1"/>
    <col min="2564" max="2564" width="5" style="1" customWidth="1"/>
    <col min="2565" max="2565" width="55.7109375" style="1" customWidth="1"/>
    <col min="2566" max="2567" width="16.42578125" style="1" customWidth="1"/>
    <col min="2568" max="2568" width="2.28515625" style="1" customWidth="1"/>
    <col min="2569" max="2570" width="9.140625" style="1"/>
    <col min="2571" max="2571" width="10.140625" style="1" bestFit="1" customWidth="1"/>
    <col min="2572" max="2817" width="9.140625" style="1"/>
    <col min="2818" max="2818" width="5.5703125" style="1" customWidth="1"/>
    <col min="2819" max="2819" width="8.85546875" style="1" customWidth="1"/>
    <col min="2820" max="2820" width="5" style="1" customWidth="1"/>
    <col min="2821" max="2821" width="55.7109375" style="1" customWidth="1"/>
    <col min="2822" max="2823" width="16.42578125" style="1" customWidth="1"/>
    <col min="2824" max="2824" width="2.28515625" style="1" customWidth="1"/>
    <col min="2825" max="2826" width="9.140625" style="1"/>
    <col min="2827" max="2827" width="10.140625" style="1" bestFit="1" customWidth="1"/>
    <col min="2828" max="3073" width="9.140625" style="1"/>
    <col min="3074" max="3074" width="5.5703125" style="1" customWidth="1"/>
    <col min="3075" max="3075" width="8.85546875" style="1" customWidth="1"/>
    <col min="3076" max="3076" width="5" style="1" customWidth="1"/>
    <col min="3077" max="3077" width="55.7109375" style="1" customWidth="1"/>
    <col min="3078" max="3079" width="16.42578125" style="1" customWidth="1"/>
    <col min="3080" max="3080" width="2.28515625" style="1" customWidth="1"/>
    <col min="3081" max="3082" width="9.140625" style="1"/>
    <col min="3083" max="3083" width="10.140625" style="1" bestFit="1" customWidth="1"/>
    <col min="3084" max="3329" width="9.140625" style="1"/>
    <col min="3330" max="3330" width="5.5703125" style="1" customWidth="1"/>
    <col min="3331" max="3331" width="8.85546875" style="1" customWidth="1"/>
    <col min="3332" max="3332" width="5" style="1" customWidth="1"/>
    <col min="3333" max="3333" width="55.7109375" style="1" customWidth="1"/>
    <col min="3334" max="3335" width="16.42578125" style="1" customWidth="1"/>
    <col min="3336" max="3336" width="2.28515625" style="1" customWidth="1"/>
    <col min="3337" max="3338" width="9.140625" style="1"/>
    <col min="3339" max="3339" width="10.140625" style="1" bestFit="1" customWidth="1"/>
    <col min="3340" max="3585" width="9.140625" style="1"/>
    <col min="3586" max="3586" width="5.5703125" style="1" customWidth="1"/>
    <col min="3587" max="3587" width="8.85546875" style="1" customWidth="1"/>
    <col min="3588" max="3588" width="5" style="1" customWidth="1"/>
    <col min="3589" max="3589" width="55.7109375" style="1" customWidth="1"/>
    <col min="3590" max="3591" width="16.42578125" style="1" customWidth="1"/>
    <col min="3592" max="3592" width="2.28515625" style="1" customWidth="1"/>
    <col min="3593" max="3594" width="9.140625" style="1"/>
    <col min="3595" max="3595" width="10.140625" style="1" bestFit="1" customWidth="1"/>
    <col min="3596" max="3841" width="9.140625" style="1"/>
    <col min="3842" max="3842" width="5.5703125" style="1" customWidth="1"/>
    <col min="3843" max="3843" width="8.85546875" style="1" customWidth="1"/>
    <col min="3844" max="3844" width="5" style="1" customWidth="1"/>
    <col min="3845" max="3845" width="55.7109375" style="1" customWidth="1"/>
    <col min="3846" max="3847" width="16.42578125" style="1" customWidth="1"/>
    <col min="3848" max="3848" width="2.28515625" style="1" customWidth="1"/>
    <col min="3849" max="3850" width="9.140625" style="1"/>
    <col min="3851" max="3851" width="10.140625" style="1" bestFit="1" customWidth="1"/>
    <col min="3852" max="4097" width="9.140625" style="1"/>
    <col min="4098" max="4098" width="5.5703125" style="1" customWidth="1"/>
    <col min="4099" max="4099" width="8.85546875" style="1" customWidth="1"/>
    <col min="4100" max="4100" width="5" style="1" customWidth="1"/>
    <col min="4101" max="4101" width="55.7109375" style="1" customWidth="1"/>
    <col min="4102" max="4103" width="16.42578125" style="1" customWidth="1"/>
    <col min="4104" max="4104" width="2.28515625" style="1" customWidth="1"/>
    <col min="4105" max="4106" width="9.140625" style="1"/>
    <col min="4107" max="4107" width="10.140625" style="1" bestFit="1" customWidth="1"/>
    <col min="4108" max="4353" width="9.140625" style="1"/>
    <col min="4354" max="4354" width="5.5703125" style="1" customWidth="1"/>
    <col min="4355" max="4355" width="8.85546875" style="1" customWidth="1"/>
    <col min="4356" max="4356" width="5" style="1" customWidth="1"/>
    <col min="4357" max="4357" width="55.7109375" style="1" customWidth="1"/>
    <col min="4358" max="4359" width="16.42578125" style="1" customWidth="1"/>
    <col min="4360" max="4360" width="2.28515625" style="1" customWidth="1"/>
    <col min="4361" max="4362" width="9.140625" style="1"/>
    <col min="4363" max="4363" width="10.140625" style="1" bestFit="1" customWidth="1"/>
    <col min="4364" max="4609" width="9.140625" style="1"/>
    <col min="4610" max="4610" width="5.5703125" style="1" customWidth="1"/>
    <col min="4611" max="4611" width="8.85546875" style="1" customWidth="1"/>
    <col min="4612" max="4612" width="5" style="1" customWidth="1"/>
    <col min="4613" max="4613" width="55.7109375" style="1" customWidth="1"/>
    <col min="4614" max="4615" width="16.42578125" style="1" customWidth="1"/>
    <col min="4616" max="4616" width="2.28515625" style="1" customWidth="1"/>
    <col min="4617" max="4618" width="9.140625" style="1"/>
    <col min="4619" max="4619" width="10.140625" style="1" bestFit="1" customWidth="1"/>
    <col min="4620" max="4865" width="9.140625" style="1"/>
    <col min="4866" max="4866" width="5.5703125" style="1" customWidth="1"/>
    <col min="4867" max="4867" width="8.85546875" style="1" customWidth="1"/>
    <col min="4868" max="4868" width="5" style="1" customWidth="1"/>
    <col min="4869" max="4869" width="55.7109375" style="1" customWidth="1"/>
    <col min="4870" max="4871" width="16.42578125" style="1" customWidth="1"/>
    <col min="4872" max="4872" width="2.28515625" style="1" customWidth="1"/>
    <col min="4873" max="4874" width="9.140625" style="1"/>
    <col min="4875" max="4875" width="10.140625" style="1" bestFit="1" customWidth="1"/>
    <col min="4876" max="5121" width="9.140625" style="1"/>
    <col min="5122" max="5122" width="5.5703125" style="1" customWidth="1"/>
    <col min="5123" max="5123" width="8.85546875" style="1" customWidth="1"/>
    <col min="5124" max="5124" width="5" style="1" customWidth="1"/>
    <col min="5125" max="5125" width="55.7109375" style="1" customWidth="1"/>
    <col min="5126" max="5127" width="16.42578125" style="1" customWidth="1"/>
    <col min="5128" max="5128" width="2.28515625" style="1" customWidth="1"/>
    <col min="5129" max="5130" width="9.140625" style="1"/>
    <col min="5131" max="5131" width="10.140625" style="1" bestFit="1" customWidth="1"/>
    <col min="5132" max="5377" width="9.140625" style="1"/>
    <col min="5378" max="5378" width="5.5703125" style="1" customWidth="1"/>
    <col min="5379" max="5379" width="8.85546875" style="1" customWidth="1"/>
    <col min="5380" max="5380" width="5" style="1" customWidth="1"/>
    <col min="5381" max="5381" width="55.7109375" style="1" customWidth="1"/>
    <col min="5382" max="5383" width="16.42578125" style="1" customWidth="1"/>
    <col min="5384" max="5384" width="2.28515625" style="1" customWidth="1"/>
    <col min="5385" max="5386" width="9.140625" style="1"/>
    <col min="5387" max="5387" width="10.140625" style="1" bestFit="1" customWidth="1"/>
    <col min="5388" max="5633" width="9.140625" style="1"/>
    <col min="5634" max="5634" width="5.5703125" style="1" customWidth="1"/>
    <col min="5635" max="5635" width="8.85546875" style="1" customWidth="1"/>
    <col min="5636" max="5636" width="5" style="1" customWidth="1"/>
    <col min="5637" max="5637" width="55.7109375" style="1" customWidth="1"/>
    <col min="5638" max="5639" width="16.42578125" style="1" customWidth="1"/>
    <col min="5640" max="5640" width="2.28515625" style="1" customWidth="1"/>
    <col min="5641" max="5642" width="9.140625" style="1"/>
    <col min="5643" max="5643" width="10.140625" style="1" bestFit="1" customWidth="1"/>
    <col min="5644" max="5889" width="9.140625" style="1"/>
    <col min="5890" max="5890" width="5.5703125" style="1" customWidth="1"/>
    <col min="5891" max="5891" width="8.85546875" style="1" customWidth="1"/>
    <col min="5892" max="5892" width="5" style="1" customWidth="1"/>
    <col min="5893" max="5893" width="55.7109375" style="1" customWidth="1"/>
    <col min="5894" max="5895" width="16.42578125" style="1" customWidth="1"/>
    <col min="5896" max="5896" width="2.28515625" style="1" customWidth="1"/>
    <col min="5897" max="5898" width="9.140625" style="1"/>
    <col min="5899" max="5899" width="10.140625" style="1" bestFit="1" customWidth="1"/>
    <col min="5900" max="6145" width="9.140625" style="1"/>
    <col min="6146" max="6146" width="5.5703125" style="1" customWidth="1"/>
    <col min="6147" max="6147" width="8.85546875" style="1" customWidth="1"/>
    <col min="6148" max="6148" width="5" style="1" customWidth="1"/>
    <col min="6149" max="6149" width="55.7109375" style="1" customWidth="1"/>
    <col min="6150" max="6151" width="16.42578125" style="1" customWidth="1"/>
    <col min="6152" max="6152" width="2.28515625" style="1" customWidth="1"/>
    <col min="6153" max="6154" width="9.140625" style="1"/>
    <col min="6155" max="6155" width="10.140625" style="1" bestFit="1" customWidth="1"/>
    <col min="6156" max="6401" width="9.140625" style="1"/>
    <col min="6402" max="6402" width="5.5703125" style="1" customWidth="1"/>
    <col min="6403" max="6403" width="8.85546875" style="1" customWidth="1"/>
    <col min="6404" max="6404" width="5" style="1" customWidth="1"/>
    <col min="6405" max="6405" width="55.7109375" style="1" customWidth="1"/>
    <col min="6406" max="6407" width="16.42578125" style="1" customWidth="1"/>
    <col min="6408" max="6408" width="2.28515625" style="1" customWidth="1"/>
    <col min="6409" max="6410" width="9.140625" style="1"/>
    <col min="6411" max="6411" width="10.140625" style="1" bestFit="1" customWidth="1"/>
    <col min="6412" max="6657" width="9.140625" style="1"/>
    <col min="6658" max="6658" width="5.5703125" style="1" customWidth="1"/>
    <col min="6659" max="6659" width="8.85546875" style="1" customWidth="1"/>
    <col min="6660" max="6660" width="5" style="1" customWidth="1"/>
    <col min="6661" max="6661" width="55.7109375" style="1" customWidth="1"/>
    <col min="6662" max="6663" width="16.42578125" style="1" customWidth="1"/>
    <col min="6664" max="6664" width="2.28515625" style="1" customWidth="1"/>
    <col min="6665" max="6666" width="9.140625" style="1"/>
    <col min="6667" max="6667" width="10.140625" style="1" bestFit="1" customWidth="1"/>
    <col min="6668" max="6913" width="9.140625" style="1"/>
    <col min="6914" max="6914" width="5.5703125" style="1" customWidth="1"/>
    <col min="6915" max="6915" width="8.85546875" style="1" customWidth="1"/>
    <col min="6916" max="6916" width="5" style="1" customWidth="1"/>
    <col min="6917" max="6917" width="55.7109375" style="1" customWidth="1"/>
    <col min="6918" max="6919" width="16.42578125" style="1" customWidth="1"/>
    <col min="6920" max="6920" width="2.28515625" style="1" customWidth="1"/>
    <col min="6921" max="6922" width="9.140625" style="1"/>
    <col min="6923" max="6923" width="10.140625" style="1" bestFit="1" customWidth="1"/>
    <col min="6924" max="7169" width="9.140625" style="1"/>
    <col min="7170" max="7170" width="5.5703125" style="1" customWidth="1"/>
    <col min="7171" max="7171" width="8.85546875" style="1" customWidth="1"/>
    <col min="7172" max="7172" width="5" style="1" customWidth="1"/>
    <col min="7173" max="7173" width="55.7109375" style="1" customWidth="1"/>
    <col min="7174" max="7175" width="16.42578125" style="1" customWidth="1"/>
    <col min="7176" max="7176" width="2.28515625" style="1" customWidth="1"/>
    <col min="7177" max="7178" width="9.140625" style="1"/>
    <col min="7179" max="7179" width="10.140625" style="1" bestFit="1" customWidth="1"/>
    <col min="7180" max="7425" width="9.140625" style="1"/>
    <col min="7426" max="7426" width="5.5703125" style="1" customWidth="1"/>
    <col min="7427" max="7427" width="8.85546875" style="1" customWidth="1"/>
    <col min="7428" max="7428" width="5" style="1" customWidth="1"/>
    <col min="7429" max="7429" width="55.7109375" style="1" customWidth="1"/>
    <col min="7430" max="7431" width="16.42578125" style="1" customWidth="1"/>
    <col min="7432" max="7432" width="2.28515625" style="1" customWidth="1"/>
    <col min="7433" max="7434" width="9.140625" style="1"/>
    <col min="7435" max="7435" width="10.140625" style="1" bestFit="1" customWidth="1"/>
    <col min="7436" max="7681" width="9.140625" style="1"/>
    <col min="7682" max="7682" width="5.5703125" style="1" customWidth="1"/>
    <col min="7683" max="7683" width="8.85546875" style="1" customWidth="1"/>
    <col min="7684" max="7684" width="5" style="1" customWidth="1"/>
    <col min="7685" max="7685" width="55.7109375" style="1" customWidth="1"/>
    <col min="7686" max="7687" width="16.42578125" style="1" customWidth="1"/>
    <col min="7688" max="7688" width="2.28515625" style="1" customWidth="1"/>
    <col min="7689" max="7690" width="9.140625" style="1"/>
    <col min="7691" max="7691" width="10.140625" style="1" bestFit="1" customWidth="1"/>
    <col min="7692" max="7937" width="9.140625" style="1"/>
    <col min="7938" max="7938" width="5.5703125" style="1" customWidth="1"/>
    <col min="7939" max="7939" width="8.85546875" style="1" customWidth="1"/>
    <col min="7940" max="7940" width="5" style="1" customWidth="1"/>
    <col min="7941" max="7941" width="55.7109375" style="1" customWidth="1"/>
    <col min="7942" max="7943" width="16.42578125" style="1" customWidth="1"/>
    <col min="7944" max="7944" width="2.28515625" style="1" customWidth="1"/>
    <col min="7945" max="7946" width="9.140625" style="1"/>
    <col min="7947" max="7947" width="10.140625" style="1" bestFit="1" customWidth="1"/>
    <col min="7948" max="8193" width="9.140625" style="1"/>
    <col min="8194" max="8194" width="5.5703125" style="1" customWidth="1"/>
    <col min="8195" max="8195" width="8.85546875" style="1" customWidth="1"/>
    <col min="8196" max="8196" width="5" style="1" customWidth="1"/>
    <col min="8197" max="8197" width="55.7109375" style="1" customWidth="1"/>
    <col min="8198" max="8199" width="16.42578125" style="1" customWidth="1"/>
    <col min="8200" max="8200" width="2.28515625" style="1" customWidth="1"/>
    <col min="8201" max="8202" width="9.140625" style="1"/>
    <col min="8203" max="8203" width="10.140625" style="1" bestFit="1" customWidth="1"/>
    <col min="8204" max="8449" width="9.140625" style="1"/>
    <col min="8450" max="8450" width="5.5703125" style="1" customWidth="1"/>
    <col min="8451" max="8451" width="8.85546875" style="1" customWidth="1"/>
    <col min="8452" max="8452" width="5" style="1" customWidth="1"/>
    <col min="8453" max="8453" width="55.7109375" style="1" customWidth="1"/>
    <col min="8454" max="8455" width="16.42578125" style="1" customWidth="1"/>
    <col min="8456" max="8456" width="2.28515625" style="1" customWidth="1"/>
    <col min="8457" max="8458" width="9.140625" style="1"/>
    <col min="8459" max="8459" width="10.140625" style="1" bestFit="1" customWidth="1"/>
    <col min="8460" max="8705" width="9.140625" style="1"/>
    <col min="8706" max="8706" width="5.5703125" style="1" customWidth="1"/>
    <col min="8707" max="8707" width="8.85546875" style="1" customWidth="1"/>
    <col min="8708" max="8708" width="5" style="1" customWidth="1"/>
    <col min="8709" max="8709" width="55.7109375" style="1" customWidth="1"/>
    <col min="8710" max="8711" width="16.42578125" style="1" customWidth="1"/>
    <col min="8712" max="8712" width="2.28515625" style="1" customWidth="1"/>
    <col min="8713" max="8714" width="9.140625" style="1"/>
    <col min="8715" max="8715" width="10.140625" style="1" bestFit="1" customWidth="1"/>
    <col min="8716" max="8961" width="9.140625" style="1"/>
    <col min="8962" max="8962" width="5.5703125" style="1" customWidth="1"/>
    <col min="8963" max="8963" width="8.85546875" style="1" customWidth="1"/>
    <col min="8964" max="8964" width="5" style="1" customWidth="1"/>
    <col min="8965" max="8965" width="55.7109375" style="1" customWidth="1"/>
    <col min="8966" max="8967" width="16.42578125" style="1" customWidth="1"/>
    <col min="8968" max="8968" width="2.28515625" style="1" customWidth="1"/>
    <col min="8969" max="8970" width="9.140625" style="1"/>
    <col min="8971" max="8971" width="10.140625" style="1" bestFit="1" customWidth="1"/>
    <col min="8972" max="9217" width="9.140625" style="1"/>
    <col min="9218" max="9218" width="5.5703125" style="1" customWidth="1"/>
    <col min="9219" max="9219" width="8.85546875" style="1" customWidth="1"/>
    <col min="9220" max="9220" width="5" style="1" customWidth="1"/>
    <col min="9221" max="9221" width="55.7109375" style="1" customWidth="1"/>
    <col min="9222" max="9223" width="16.42578125" style="1" customWidth="1"/>
    <col min="9224" max="9224" width="2.28515625" style="1" customWidth="1"/>
    <col min="9225" max="9226" width="9.140625" style="1"/>
    <col min="9227" max="9227" width="10.140625" style="1" bestFit="1" customWidth="1"/>
    <col min="9228" max="9473" width="9.140625" style="1"/>
    <col min="9474" max="9474" width="5.5703125" style="1" customWidth="1"/>
    <col min="9475" max="9475" width="8.85546875" style="1" customWidth="1"/>
    <col min="9476" max="9476" width="5" style="1" customWidth="1"/>
    <col min="9477" max="9477" width="55.7109375" style="1" customWidth="1"/>
    <col min="9478" max="9479" width="16.42578125" style="1" customWidth="1"/>
    <col min="9480" max="9480" width="2.28515625" style="1" customWidth="1"/>
    <col min="9481" max="9482" width="9.140625" style="1"/>
    <col min="9483" max="9483" width="10.140625" style="1" bestFit="1" customWidth="1"/>
    <col min="9484" max="9729" width="9.140625" style="1"/>
    <col min="9730" max="9730" width="5.5703125" style="1" customWidth="1"/>
    <col min="9731" max="9731" width="8.85546875" style="1" customWidth="1"/>
    <col min="9732" max="9732" width="5" style="1" customWidth="1"/>
    <col min="9733" max="9733" width="55.7109375" style="1" customWidth="1"/>
    <col min="9734" max="9735" width="16.42578125" style="1" customWidth="1"/>
    <col min="9736" max="9736" width="2.28515625" style="1" customWidth="1"/>
    <col min="9737" max="9738" width="9.140625" style="1"/>
    <col min="9739" max="9739" width="10.140625" style="1" bestFit="1" customWidth="1"/>
    <col min="9740" max="9985" width="9.140625" style="1"/>
    <col min="9986" max="9986" width="5.5703125" style="1" customWidth="1"/>
    <col min="9987" max="9987" width="8.85546875" style="1" customWidth="1"/>
    <col min="9988" max="9988" width="5" style="1" customWidth="1"/>
    <col min="9989" max="9989" width="55.7109375" style="1" customWidth="1"/>
    <col min="9990" max="9991" width="16.42578125" style="1" customWidth="1"/>
    <col min="9992" max="9992" width="2.28515625" style="1" customWidth="1"/>
    <col min="9993" max="9994" width="9.140625" style="1"/>
    <col min="9995" max="9995" width="10.140625" style="1" bestFit="1" customWidth="1"/>
    <col min="9996" max="10241" width="9.140625" style="1"/>
    <col min="10242" max="10242" width="5.5703125" style="1" customWidth="1"/>
    <col min="10243" max="10243" width="8.85546875" style="1" customWidth="1"/>
    <col min="10244" max="10244" width="5" style="1" customWidth="1"/>
    <col min="10245" max="10245" width="55.7109375" style="1" customWidth="1"/>
    <col min="10246" max="10247" width="16.42578125" style="1" customWidth="1"/>
    <col min="10248" max="10248" width="2.28515625" style="1" customWidth="1"/>
    <col min="10249" max="10250" width="9.140625" style="1"/>
    <col min="10251" max="10251" width="10.140625" style="1" bestFit="1" customWidth="1"/>
    <col min="10252" max="10497" width="9.140625" style="1"/>
    <col min="10498" max="10498" width="5.5703125" style="1" customWidth="1"/>
    <col min="10499" max="10499" width="8.85546875" style="1" customWidth="1"/>
    <col min="10500" max="10500" width="5" style="1" customWidth="1"/>
    <col min="10501" max="10501" width="55.7109375" style="1" customWidth="1"/>
    <col min="10502" max="10503" width="16.42578125" style="1" customWidth="1"/>
    <col min="10504" max="10504" width="2.28515625" style="1" customWidth="1"/>
    <col min="10505" max="10506" width="9.140625" style="1"/>
    <col min="10507" max="10507" width="10.140625" style="1" bestFit="1" customWidth="1"/>
    <col min="10508" max="10753" width="9.140625" style="1"/>
    <col min="10754" max="10754" width="5.5703125" style="1" customWidth="1"/>
    <col min="10755" max="10755" width="8.85546875" style="1" customWidth="1"/>
    <col min="10756" max="10756" width="5" style="1" customWidth="1"/>
    <col min="10757" max="10757" width="55.7109375" style="1" customWidth="1"/>
    <col min="10758" max="10759" width="16.42578125" style="1" customWidth="1"/>
    <col min="10760" max="10760" width="2.28515625" style="1" customWidth="1"/>
    <col min="10761" max="10762" width="9.140625" style="1"/>
    <col min="10763" max="10763" width="10.140625" style="1" bestFit="1" customWidth="1"/>
    <col min="10764" max="11009" width="9.140625" style="1"/>
    <col min="11010" max="11010" width="5.5703125" style="1" customWidth="1"/>
    <col min="11011" max="11011" width="8.85546875" style="1" customWidth="1"/>
    <col min="11012" max="11012" width="5" style="1" customWidth="1"/>
    <col min="11013" max="11013" width="55.7109375" style="1" customWidth="1"/>
    <col min="11014" max="11015" width="16.42578125" style="1" customWidth="1"/>
    <col min="11016" max="11016" width="2.28515625" style="1" customWidth="1"/>
    <col min="11017" max="11018" width="9.140625" style="1"/>
    <col min="11019" max="11019" width="10.140625" style="1" bestFit="1" customWidth="1"/>
    <col min="11020" max="11265" width="9.140625" style="1"/>
    <col min="11266" max="11266" width="5.5703125" style="1" customWidth="1"/>
    <col min="11267" max="11267" width="8.85546875" style="1" customWidth="1"/>
    <col min="11268" max="11268" width="5" style="1" customWidth="1"/>
    <col min="11269" max="11269" width="55.7109375" style="1" customWidth="1"/>
    <col min="11270" max="11271" width="16.42578125" style="1" customWidth="1"/>
    <col min="11272" max="11272" width="2.28515625" style="1" customWidth="1"/>
    <col min="11273" max="11274" width="9.140625" style="1"/>
    <col min="11275" max="11275" width="10.140625" style="1" bestFit="1" customWidth="1"/>
    <col min="11276" max="11521" width="9.140625" style="1"/>
    <col min="11522" max="11522" width="5.5703125" style="1" customWidth="1"/>
    <col min="11523" max="11523" width="8.85546875" style="1" customWidth="1"/>
    <col min="11524" max="11524" width="5" style="1" customWidth="1"/>
    <col min="11525" max="11525" width="55.7109375" style="1" customWidth="1"/>
    <col min="11526" max="11527" width="16.42578125" style="1" customWidth="1"/>
    <col min="11528" max="11528" width="2.28515625" style="1" customWidth="1"/>
    <col min="11529" max="11530" width="9.140625" style="1"/>
    <col min="11531" max="11531" width="10.140625" style="1" bestFit="1" customWidth="1"/>
    <col min="11532" max="11777" width="9.140625" style="1"/>
    <col min="11778" max="11778" width="5.5703125" style="1" customWidth="1"/>
    <col min="11779" max="11779" width="8.85546875" style="1" customWidth="1"/>
    <col min="11780" max="11780" width="5" style="1" customWidth="1"/>
    <col min="11781" max="11781" width="55.7109375" style="1" customWidth="1"/>
    <col min="11782" max="11783" width="16.42578125" style="1" customWidth="1"/>
    <col min="11784" max="11784" width="2.28515625" style="1" customWidth="1"/>
    <col min="11785" max="11786" width="9.140625" style="1"/>
    <col min="11787" max="11787" width="10.140625" style="1" bestFit="1" customWidth="1"/>
    <col min="11788" max="12033" width="9.140625" style="1"/>
    <col min="12034" max="12034" width="5.5703125" style="1" customWidth="1"/>
    <col min="12035" max="12035" width="8.85546875" style="1" customWidth="1"/>
    <col min="12036" max="12036" width="5" style="1" customWidth="1"/>
    <col min="12037" max="12037" width="55.7109375" style="1" customWidth="1"/>
    <col min="12038" max="12039" width="16.42578125" style="1" customWidth="1"/>
    <col min="12040" max="12040" width="2.28515625" style="1" customWidth="1"/>
    <col min="12041" max="12042" width="9.140625" style="1"/>
    <col min="12043" max="12043" width="10.140625" style="1" bestFit="1" customWidth="1"/>
    <col min="12044" max="12289" width="9.140625" style="1"/>
    <col min="12290" max="12290" width="5.5703125" style="1" customWidth="1"/>
    <col min="12291" max="12291" width="8.85546875" style="1" customWidth="1"/>
    <col min="12292" max="12292" width="5" style="1" customWidth="1"/>
    <col min="12293" max="12293" width="55.7109375" style="1" customWidth="1"/>
    <col min="12294" max="12295" width="16.42578125" style="1" customWidth="1"/>
    <col min="12296" max="12296" width="2.28515625" style="1" customWidth="1"/>
    <col min="12297" max="12298" width="9.140625" style="1"/>
    <col min="12299" max="12299" width="10.140625" style="1" bestFit="1" customWidth="1"/>
    <col min="12300" max="12545" width="9.140625" style="1"/>
    <col min="12546" max="12546" width="5.5703125" style="1" customWidth="1"/>
    <col min="12547" max="12547" width="8.85546875" style="1" customWidth="1"/>
    <col min="12548" max="12548" width="5" style="1" customWidth="1"/>
    <col min="12549" max="12549" width="55.7109375" style="1" customWidth="1"/>
    <col min="12550" max="12551" width="16.42578125" style="1" customWidth="1"/>
    <col min="12552" max="12552" width="2.28515625" style="1" customWidth="1"/>
    <col min="12553" max="12554" width="9.140625" style="1"/>
    <col min="12555" max="12555" width="10.140625" style="1" bestFit="1" customWidth="1"/>
    <col min="12556" max="12801" width="9.140625" style="1"/>
    <col min="12802" max="12802" width="5.5703125" style="1" customWidth="1"/>
    <col min="12803" max="12803" width="8.85546875" style="1" customWidth="1"/>
    <col min="12804" max="12804" width="5" style="1" customWidth="1"/>
    <col min="12805" max="12805" width="55.7109375" style="1" customWidth="1"/>
    <col min="12806" max="12807" width="16.42578125" style="1" customWidth="1"/>
    <col min="12808" max="12808" width="2.28515625" style="1" customWidth="1"/>
    <col min="12809" max="12810" width="9.140625" style="1"/>
    <col min="12811" max="12811" width="10.140625" style="1" bestFit="1" customWidth="1"/>
    <col min="12812" max="13057" width="9.140625" style="1"/>
    <col min="13058" max="13058" width="5.5703125" style="1" customWidth="1"/>
    <col min="13059" max="13059" width="8.85546875" style="1" customWidth="1"/>
    <col min="13060" max="13060" width="5" style="1" customWidth="1"/>
    <col min="13061" max="13061" width="55.7109375" style="1" customWidth="1"/>
    <col min="13062" max="13063" width="16.42578125" style="1" customWidth="1"/>
    <col min="13064" max="13064" width="2.28515625" style="1" customWidth="1"/>
    <col min="13065" max="13066" width="9.140625" style="1"/>
    <col min="13067" max="13067" width="10.140625" style="1" bestFit="1" customWidth="1"/>
    <col min="13068" max="13313" width="9.140625" style="1"/>
    <col min="13314" max="13314" width="5.5703125" style="1" customWidth="1"/>
    <col min="13315" max="13315" width="8.85546875" style="1" customWidth="1"/>
    <col min="13316" max="13316" width="5" style="1" customWidth="1"/>
    <col min="13317" max="13317" width="55.7109375" style="1" customWidth="1"/>
    <col min="13318" max="13319" width="16.42578125" style="1" customWidth="1"/>
    <col min="13320" max="13320" width="2.28515625" style="1" customWidth="1"/>
    <col min="13321" max="13322" width="9.140625" style="1"/>
    <col min="13323" max="13323" width="10.140625" style="1" bestFit="1" customWidth="1"/>
    <col min="13324" max="13569" width="9.140625" style="1"/>
    <col min="13570" max="13570" width="5.5703125" style="1" customWidth="1"/>
    <col min="13571" max="13571" width="8.85546875" style="1" customWidth="1"/>
    <col min="13572" max="13572" width="5" style="1" customWidth="1"/>
    <col min="13573" max="13573" width="55.7109375" style="1" customWidth="1"/>
    <col min="13574" max="13575" width="16.42578125" style="1" customWidth="1"/>
    <col min="13576" max="13576" width="2.28515625" style="1" customWidth="1"/>
    <col min="13577" max="13578" width="9.140625" style="1"/>
    <col min="13579" max="13579" width="10.140625" style="1" bestFit="1" customWidth="1"/>
    <col min="13580" max="13825" width="9.140625" style="1"/>
    <col min="13826" max="13826" width="5.5703125" style="1" customWidth="1"/>
    <col min="13827" max="13827" width="8.85546875" style="1" customWidth="1"/>
    <col min="13828" max="13828" width="5" style="1" customWidth="1"/>
    <col min="13829" max="13829" width="55.7109375" style="1" customWidth="1"/>
    <col min="13830" max="13831" width="16.42578125" style="1" customWidth="1"/>
    <col min="13832" max="13832" width="2.28515625" style="1" customWidth="1"/>
    <col min="13833" max="13834" width="9.140625" style="1"/>
    <col min="13835" max="13835" width="10.140625" style="1" bestFit="1" customWidth="1"/>
    <col min="13836" max="14081" width="9.140625" style="1"/>
    <col min="14082" max="14082" width="5.5703125" style="1" customWidth="1"/>
    <col min="14083" max="14083" width="8.85546875" style="1" customWidth="1"/>
    <col min="14084" max="14084" width="5" style="1" customWidth="1"/>
    <col min="14085" max="14085" width="55.7109375" style="1" customWidth="1"/>
    <col min="14086" max="14087" width="16.42578125" style="1" customWidth="1"/>
    <col min="14088" max="14088" width="2.28515625" style="1" customWidth="1"/>
    <col min="14089" max="14090" width="9.140625" style="1"/>
    <col min="14091" max="14091" width="10.140625" style="1" bestFit="1" customWidth="1"/>
    <col min="14092" max="14337" width="9.140625" style="1"/>
    <col min="14338" max="14338" width="5.5703125" style="1" customWidth="1"/>
    <col min="14339" max="14339" width="8.85546875" style="1" customWidth="1"/>
    <col min="14340" max="14340" width="5" style="1" customWidth="1"/>
    <col min="14341" max="14341" width="55.7109375" style="1" customWidth="1"/>
    <col min="14342" max="14343" width="16.42578125" style="1" customWidth="1"/>
    <col min="14344" max="14344" width="2.28515625" style="1" customWidth="1"/>
    <col min="14345" max="14346" width="9.140625" style="1"/>
    <col min="14347" max="14347" width="10.140625" style="1" bestFit="1" customWidth="1"/>
    <col min="14348" max="14593" width="9.140625" style="1"/>
    <col min="14594" max="14594" width="5.5703125" style="1" customWidth="1"/>
    <col min="14595" max="14595" width="8.85546875" style="1" customWidth="1"/>
    <col min="14596" max="14596" width="5" style="1" customWidth="1"/>
    <col min="14597" max="14597" width="55.7109375" style="1" customWidth="1"/>
    <col min="14598" max="14599" width="16.42578125" style="1" customWidth="1"/>
    <col min="14600" max="14600" width="2.28515625" style="1" customWidth="1"/>
    <col min="14601" max="14602" width="9.140625" style="1"/>
    <col min="14603" max="14603" width="10.140625" style="1" bestFit="1" customWidth="1"/>
    <col min="14604" max="14849" width="9.140625" style="1"/>
    <col min="14850" max="14850" width="5.5703125" style="1" customWidth="1"/>
    <col min="14851" max="14851" width="8.85546875" style="1" customWidth="1"/>
    <col min="14852" max="14852" width="5" style="1" customWidth="1"/>
    <col min="14853" max="14853" width="55.7109375" style="1" customWidth="1"/>
    <col min="14854" max="14855" width="16.42578125" style="1" customWidth="1"/>
    <col min="14856" max="14856" width="2.28515625" style="1" customWidth="1"/>
    <col min="14857" max="14858" width="9.140625" style="1"/>
    <col min="14859" max="14859" width="10.140625" style="1" bestFit="1" customWidth="1"/>
    <col min="14860" max="15105" width="9.140625" style="1"/>
    <col min="15106" max="15106" width="5.5703125" style="1" customWidth="1"/>
    <col min="15107" max="15107" width="8.85546875" style="1" customWidth="1"/>
    <col min="15108" max="15108" width="5" style="1" customWidth="1"/>
    <col min="15109" max="15109" width="55.7109375" style="1" customWidth="1"/>
    <col min="15110" max="15111" width="16.42578125" style="1" customWidth="1"/>
    <col min="15112" max="15112" width="2.28515625" style="1" customWidth="1"/>
    <col min="15113" max="15114" width="9.140625" style="1"/>
    <col min="15115" max="15115" width="10.140625" style="1" bestFit="1" customWidth="1"/>
    <col min="15116" max="15361" width="9.140625" style="1"/>
    <col min="15362" max="15362" width="5.5703125" style="1" customWidth="1"/>
    <col min="15363" max="15363" width="8.85546875" style="1" customWidth="1"/>
    <col min="15364" max="15364" width="5" style="1" customWidth="1"/>
    <col min="15365" max="15365" width="55.7109375" style="1" customWidth="1"/>
    <col min="15366" max="15367" width="16.42578125" style="1" customWidth="1"/>
    <col min="15368" max="15368" width="2.28515625" style="1" customWidth="1"/>
    <col min="15369" max="15370" width="9.140625" style="1"/>
    <col min="15371" max="15371" width="10.140625" style="1" bestFit="1" customWidth="1"/>
    <col min="15372" max="15617" width="9.140625" style="1"/>
    <col min="15618" max="15618" width="5.5703125" style="1" customWidth="1"/>
    <col min="15619" max="15619" width="8.85546875" style="1" customWidth="1"/>
    <col min="15620" max="15620" width="5" style="1" customWidth="1"/>
    <col min="15621" max="15621" width="55.7109375" style="1" customWidth="1"/>
    <col min="15622" max="15623" width="16.42578125" style="1" customWidth="1"/>
    <col min="15624" max="15624" width="2.28515625" style="1" customWidth="1"/>
    <col min="15625" max="15626" width="9.140625" style="1"/>
    <col min="15627" max="15627" width="10.140625" style="1" bestFit="1" customWidth="1"/>
    <col min="15628" max="15873" width="9.140625" style="1"/>
    <col min="15874" max="15874" width="5.5703125" style="1" customWidth="1"/>
    <col min="15875" max="15875" width="8.85546875" style="1" customWidth="1"/>
    <col min="15876" max="15876" width="5" style="1" customWidth="1"/>
    <col min="15877" max="15877" width="55.7109375" style="1" customWidth="1"/>
    <col min="15878" max="15879" width="16.42578125" style="1" customWidth="1"/>
    <col min="15880" max="15880" width="2.28515625" style="1" customWidth="1"/>
    <col min="15881" max="15882" width="9.140625" style="1"/>
    <col min="15883" max="15883" width="10.140625" style="1" bestFit="1" customWidth="1"/>
    <col min="15884" max="16129" width="9.140625" style="1"/>
    <col min="16130" max="16130" width="5.5703125" style="1" customWidth="1"/>
    <col min="16131" max="16131" width="8.85546875" style="1" customWidth="1"/>
    <col min="16132" max="16132" width="5" style="1" customWidth="1"/>
    <col min="16133" max="16133" width="55.7109375" style="1" customWidth="1"/>
    <col min="16134" max="16135" width="16.42578125" style="1" customWidth="1"/>
    <col min="16136" max="16136" width="2.28515625" style="1" customWidth="1"/>
    <col min="16137" max="16138" width="9.140625" style="1"/>
    <col min="16139" max="16139" width="10.140625" style="1" bestFit="1" customWidth="1"/>
    <col min="16140" max="16384" width="9.140625" style="1"/>
  </cols>
  <sheetData>
    <row r="1" spans="1:10" x14ac:dyDescent="0.2">
      <c r="D1" s="2"/>
      <c r="F1" s="67" t="s">
        <v>65</v>
      </c>
      <c r="G1" s="67"/>
      <c r="H1" s="67"/>
      <c r="I1" s="67"/>
    </row>
    <row r="2" spans="1:10" x14ac:dyDescent="0.2">
      <c r="D2" s="4"/>
      <c r="F2" s="67" t="s">
        <v>64</v>
      </c>
      <c r="G2" s="67"/>
      <c r="H2" s="67"/>
      <c r="I2" s="67"/>
    </row>
    <row r="3" spans="1:10" x14ac:dyDescent="0.2">
      <c r="D3" s="4"/>
      <c r="F3" s="67" t="s">
        <v>0</v>
      </c>
      <c r="G3" s="67"/>
      <c r="H3" s="67"/>
      <c r="I3" s="67"/>
      <c r="J3" s="67"/>
    </row>
    <row r="5" spans="1:10" x14ac:dyDescent="0.2">
      <c r="A5" s="68" t="s">
        <v>1</v>
      </c>
      <c r="B5" s="68"/>
      <c r="C5" s="68"/>
      <c r="D5" s="68"/>
      <c r="E5" s="68"/>
      <c r="F5" s="68"/>
      <c r="G5" s="68"/>
      <c r="H5" s="68"/>
      <c r="I5" s="68"/>
    </row>
    <row r="6" spans="1:10" x14ac:dyDescent="0.2">
      <c r="A6" s="5"/>
      <c r="B6" s="5"/>
      <c r="C6" s="5"/>
      <c r="D6" s="5"/>
      <c r="E6" s="5"/>
      <c r="F6" s="6"/>
      <c r="G6" s="7"/>
    </row>
    <row r="7" spans="1:10" x14ac:dyDescent="0.2">
      <c r="A7" s="69" t="s">
        <v>2</v>
      </c>
      <c r="B7" s="69" t="s">
        <v>3</v>
      </c>
      <c r="C7" s="69" t="s">
        <v>4</v>
      </c>
      <c r="D7" s="69" t="s">
        <v>5</v>
      </c>
      <c r="E7" s="71" t="s">
        <v>6</v>
      </c>
      <c r="F7" s="71"/>
      <c r="G7" s="54" t="s">
        <v>7</v>
      </c>
      <c r="H7" s="54" t="s">
        <v>8</v>
      </c>
      <c r="I7" s="10" t="s">
        <v>9</v>
      </c>
    </row>
    <row r="8" spans="1:10" x14ac:dyDescent="0.2">
      <c r="A8" s="70"/>
      <c r="B8" s="70"/>
      <c r="C8" s="70"/>
      <c r="D8" s="70"/>
      <c r="E8" s="9" t="s">
        <v>10</v>
      </c>
      <c r="F8" s="11" t="s">
        <v>11</v>
      </c>
      <c r="G8" s="55"/>
      <c r="H8" s="55"/>
      <c r="I8" s="12"/>
    </row>
    <row r="9" spans="1:10" ht="48" customHeight="1" x14ac:dyDescent="0.2">
      <c r="A9" s="56" t="s">
        <v>12</v>
      </c>
      <c r="B9" s="56"/>
      <c r="C9" s="13"/>
      <c r="D9" s="14" t="s">
        <v>13</v>
      </c>
      <c r="E9" s="15">
        <f>SUM(E10:E17)</f>
        <v>4515000</v>
      </c>
      <c r="F9" s="15">
        <f>SUM(F10:F17)</f>
        <v>5242625</v>
      </c>
      <c r="G9" s="15">
        <f t="shared" ref="G9:I9" si="0">SUM(G10:G17)</f>
        <v>0</v>
      </c>
      <c r="H9" s="15">
        <f t="shared" si="0"/>
        <v>112000</v>
      </c>
      <c r="I9" s="15">
        <f t="shared" si="0"/>
        <v>9869625</v>
      </c>
    </row>
    <row r="10" spans="1:10" ht="33.75" x14ac:dyDescent="0.2">
      <c r="A10" s="16">
        <v>600</v>
      </c>
      <c r="B10" s="17">
        <v>60004</v>
      </c>
      <c r="C10" s="16">
        <v>2310</v>
      </c>
      <c r="D10" s="18" t="s">
        <v>14</v>
      </c>
      <c r="E10" s="19"/>
      <c r="F10" s="19">
        <v>4200000</v>
      </c>
      <c r="G10" s="19"/>
      <c r="H10" s="19"/>
      <c r="I10" s="15">
        <f t="shared" ref="I10:I17" si="1">SUM(E10+F10+H10)</f>
        <v>4200000</v>
      </c>
    </row>
    <row r="11" spans="1:10" ht="56.25" x14ac:dyDescent="0.2">
      <c r="A11" s="16">
        <v>600</v>
      </c>
      <c r="B11" s="17">
        <v>60004</v>
      </c>
      <c r="C11" s="16">
        <v>2710</v>
      </c>
      <c r="D11" s="18" t="s">
        <v>15</v>
      </c>
      <c r="E11" s="19"/>
      <c r="F11" s="19">
        <v>534299</v>
      </c>
      <c r="G11" s="19"/>
      <c r="H11" s="19"/>
      <c r="I11" s="15">
        <f t="shared" si="1"/>
        <v>534299</v>
      </c>
    </row>
    <row r="12" spans="1:10" ht="33.75" x14ac:dyDescent="0.2">
      <c r="A12" s="16">
        <v>750</v>
      </c>
      <c r="B12" s="16">
        <v>75095</v>
      </c>
      <c r="C12" s="16">
        <v>2710</v>
      </c>
      <c r="D12" s="20" t="s">
        <v>16</v>
      </c>
      <c r="E12" s="19"/>
      <c r="F12" s="19">
        <v>291326</v>
      </c>
      <c r="G12" s="19"/>
      <c r="H12" s="19"/>
      <c r="I12" s="15">
        <f t="shared" si="1"/>
        <v>291326</v>
      </c>
    </row>
    <row r="13" spans="1:10" ht="33.75" x14ac:dyDescent="0.2">
      <c r="A13" s="21">
        <v>754</v>
      </c>
      <c r="B13" s="16">
        <v>75404</v>
      </c>
      <c r="C13" s="16">
        <v>2300</v>
      </c>
      <c r="D13" s="18" t="s">
        <v>17</v>
      </c>
      <c r="E13" s="19"/>
      <c r="F13" s="19">
        <v>50000</v>
      </c>
      <c r="G13" s="19"/>
      <c r="H13" s="19"/>
      <c r="I13" s="15">
        <f t="shared" si="1"/>
        <v>50000</v>
      </c>
    </row>
    <row r="14" spans="1:10" ht="22.5" x14ac:dyDescent="0.2">
      <c r="A14" s="21">
        <v>754</v>
      </c>
      <c r="B14" s="16">
        <v>75404</v>
      </c>
      <c r="C14" s="16">
        <v>2300</v>
      </c>
      <c r="D14" s="18" t="s">
        <v>18</v>
      </c>
      <c r="E14" s="19"/>
      <c r="F14" s="19">
        <v>17000</v>
      </c>
      <c r="G14" s="19"/>
      <c r="H14" s="19"/>
      <c r="I14" s="15">
        <f t="shared" si="1"/>
        <v>17000</v>
      </c>
    </row>
    <row r="15" spans="1:10" ht="33.75" x14ac:dyDescent="0.2">
      <c r="A15" s="21">
        <v>900</v>
      </c>
      <c r="B15" s="16">
        <v>90013</v>
      </c>
      <c r="C15" s="16">
        <v>2310</v>
      </c>
      <c r="D15" s="18" t="s">
        <v>19</v>
      </c>
      <c r="E15" s="19"/>
      <c r="F15" s="19">
        <v>150000</v>
      </c>
      <c r="G15" s="19"/>
      <c r="H15" s="19"/>
      <c r="I15" s="15">
        <f t="shared" si="1"/>
        <v>150000</v>
      </c>
    </row>
    <row r="16" spans="1:10" x14ac:dyDescent="0.2">
      <c r="A16" s="16">
        <v>921</v>
      </c>
      <c r="B16" s="16">
        <v>92113</v>
      </c>
      <c r="C16" s="16">
        <v>2480</v>
      </c>
      <c r="D16" s="18" t="s">
        <v>20</v>
      </c>
      <c r="E16" s="19">
        <v>3465000</v>
      </c>
      <c r="F16" s="19"/>
      <c r="G16" s="19"/>
      <c r="H16" s="19">
        <v>12000</v>
      </c>
      <c r="I16" s="15">
        <f t="shared" si="1"/>
        <v>3477000</v>
      </c>
    </row>
    <row r="17" spans="1:11" x14ac:dyDescent="0.2">
      <c r="A17" s="16">
        <v>921</v>
      </c>
      <c r="B17" s="16">
        <v>92116</v>
      </c>
      <c r="C17" s="8">
        <v>2480</v>
      </c>
      <c r="D17" s="22" t="s">
        <v>21</v>
      </c>
      <c r="E17" s="23">
        <v>1050000</v>
      </c>
      <c r="F17" s="23"/>
      <c r="G17" s="23"/>
      <c r="H17" s="23">
        <v>100000</v>
      </c>
      <c r="I17" s="24">
        <f t="shared" si="1"/>
        <v>1150000</v>
      </c>
    </row>
    <row r="18" spans="1:11" x14ac:dyDescent="0.2">
      <c r="A18" s="25"/>
      <c r="B18" s="26"/>
      <c r="C18" s="57" t="s">
        <v>22</v>
      </c>
      <c r="D18" s="58"/>
      <c r="E18" s="27"/>
      <c r="F18" s="27"/>
      <c r="G18" s="27"/>
      <c r="H18" s="27"/>
      <c r="I18" s="23"/>
    </row>
    <row r="19" spans="1:11" ht="12.75" customHeight="1" x14ac:dyDescent="0.2">
      <c r="A19" s="63" t="s">
        <v>23</v>
      </c>
      <c r="B19" s="64"/>
      <c r="C19" s="59"/>
      <c r="D19" s="60"/>
      <c r="E19" s="28">
        <f>SUM(E21:E55)</f>
        <v>7568812</v>
      </c>
      <c r="F19" s="29">
        <f>SUM(F21:F55)</f>
        <v>1966100</v>
      </c>
      <c r="G19" s="29">
        <f t="shared" ref="G19" si="2">SUM(G21:G55)</f>
        <v>0</v>
      </c>
      <c r="H19" s="29">
        <f>SUM(H21:H55)</f>
        <v>0</v>
      </c>
      <c r="I19" s="30">
        <f>SUM(I21:I55)</f>
        <v>9534912</v>
      </c>
      <c r="K19" s="3"/>
    </row>
    <row r="20" spans="1:11" ht="57.75" customHeight="1" x14ac:dyDescent="0.2">
      <c r="A20" s="65"/>
      <c r="B20" s="66"/>
      <c r="C20" s="61"/>
      <c r="D20" s="62"/>
      <c r="E20" s="31"/>
      <c r="F20" s="32"/>
      <c r="G20" s="33"/>
      <c r="H20" s="33"/>
      <c r="I20" s="34"/>
      <c r="K20" s="3"/>
    </row>
    <row r="21" spans="1:11" ht="22.5" x14ac:dyDescent="0.2">
      <c r="A21" s="35" t="s">
        <v>24</v>
      </c>
      <c r="B21" s="35" t="s">
        <v>25</v>
      </c>
      <c r="C21" s="35" t="s">
        <v>26</v>
      </c>
      <c r="D21" s="36" t="s">
        <v>27</v>
      </c>
      <c r="E21" s="37">
        <v>455265</v>
      </c>
      <c r="F21" s="34"/>
      <c r="G21" s="34"/>
      <c r="H21" s="34"/>
      <c r="I21" s="34">
        <f>SUM(E21+H21)</f>
        <v>455265</v>
      </c>
    </row>
    <row r="22" spans="1:11" ht="22.5" x14ac:dyDescent="0.2">
      <c r="A22" s="16">
        <v>801</v>
      </c>
      <c r="B22" s="16">
        <v>80104</v>
      </c>
      <c r="C22" s="16">
        <v>2540</v>
      </c>
      <c r="D22" s="20" t="s">
        <v>28</v>
      </c>
      <c r="E22" s="38">
        <v>438877</v>
      </c>
      <c r="F22" s="19"/>
      <c r="G22" s="19"/>
      <c r="H22" s="19"/>
      <c r="I22" s="19">
        <f t="shared" ref="I22:I30" si="3">SUM(E22+H22)</f>
        <v>438877</v>
      </c>
    </row>
    <row r="23" spans="1:11" x14ac:dyDescent="0.2">
      <c r="A23" s="16">
        <v>801</v>
      </c>
      <c r="B23" s="16">
        <v>80104</v>
      </c>
      <c r="C23" s="16">
        <v>2540</v>
      </c>
      <c r="D23" s="20" t="s">
        <v>29</v>
      </c>
      <c r="E23" s="38">
        <v>1191468</v>
      </c>
      <c r="F23" s="19"/>
      <c r="G23" s="19"/>
      <c r="H23" s="19"/>
      <c r="I23" s="19">
        <f t="shared" si="3"/>
        <v>1191468</v>
      </c>
    </row>
    <row r="24" spans="1:11" ht="22.5" x14ac:dyDescent="0.2">
      <c r="A24" s="16">
        <v>801</v>
      </c>
      <c r="B24" s="16">
        <v>80104</v>
      </c>
      <c r="C24" s="16">
        <v>2540</v>
      </c>
      <c r="D24" s="20" t="s">
        <v>30</v>
      </c>
      <c r="E24" s="38">
        <v>479685</v>
      </c>
      <c r="F24" s="19"/>
      <c r="G24" s="19"/>
      <c r="H24" s="19"/>
      <c r="I24" s="19">
        <f t="shared" si="3"/>
        <v>479685</v>
      </c>
    </row>
    <row r="25" spans="1:11" x14ac:dyDescent="0.2">
      <c r="A25" s="16">
        <v>801</v>
      </c>
      <c r="B25" s="16">
        <v>80104</v>
      </c>
      <c r="C25" s="16">
        <v>2540</v>
      </c>
      <c r="D25" s="20" t="s">
        <v>31</v>
      </c>
      <c r="E25" s="38">
        <v>1350777</v>
      </c>
      <c r="F25" s="19"/>
      <c r="G25" s="19"/>
      <c r="H25" s="19"/>
      <c r="I25" s="19">
        <f t="shared" si="3"/>
        <v>1350777</v>
      </c>
    </row>
    <row r="26" spans="1:11" ht="22.5" x14ac:dyDescent="0.2">
      <c r="A26" s="16">
        <v>801</v>
      </c>
      <c r="B26" s="16">
        <v>80104</v>
      </c>
      <c r="C26" s="16">
        <v>2540</v>
      </c>
      <c r="D26" s="20" t="s">
        <v>32</v>
      </c>
      <c r="E26" s="38">
        <v>974956</v>
      </c>
      <c r="F26" s="19"/>
      <c r="G26" s="19"/>
      <c r="H26" s="19"/>
      <c r="I26" s="19">
        <f t="shared" si="3"/>
        <v>974956</v>
      </c>
    </row>
    <row r="27" spans="1:11" ht="22.5" x14ac:dyDescent="0.2">
      <c r="A27" s="16">
        <v>801</v>
      </c>
      <c r="B27" s="16">
        <v>80104</v>
      </c>
      <c r="C27" s="16">
        <v>2540</v>
      </c>
      <c r="D27" s="20" t="s">
        <v>33</v>
      </c>
      <c r="E27" s="38">
        <v>807802</v>
      </c>
      <c r="F27" s="19"/>
      <c r="G27" s="19"/>
      <c r="H27" s="19"/>
      <c r="I27" s="19">
        <f t="shared" si="3"/>
        <v>807802</v>
      </c>
    </row>
    <row r="28" spans="1:11" x14ac:dyDescent="0.2">
      <c r="A28" s="16">
        <v>801</v>
      </c>
      <c r="B28" s="16">
        <v>80104</v>
      </c>
      <c r="C28" s="16">
        <v>2540</v>
      </c>
      <c r="D28" s="20" t="s">
        <v>34</v>
      </c>
      <c r="E28" s="38">
        <v>368402</v>
      </c>
      <c r="F28" s="19"/>
      <c r="G28" s="19"/>
      <c r="H28" s="19"/>
      <c r="I28" s="19">
        <f>SUM(E28+H28)</f>
        <v>368402</v>
      </c>
    </row>
    <row r="29" spans="1:11" ht="22.5" x14ac:dyDescent="0.2">
      <c r="A29" s="16">
        <v>801</v>
      </c>
      <c r="B29" s="16">
        <v>80104</v>
      </c>
      <c r="C29" s="16">
        <v>2540</v>
      </c>
      <c r="D29" s="20" t="s">
        <v>35</v>
      </c>
      <c r="E29" s="38">
        <v>589781</v>
      </c>
      <c r="F29" s="19"/>
      <c r="G29" s="19"/>
      <c r="H29" s="19"/>
      <c r="I29" s="19">
        <f t="shared" si="3"/>
        <v>589781</v>
      </c>
    </row>
    <row r="30" spans="1:11" ht="22.5" x14ac:dyDescent="0.2">
      <c r="A30" s="16">
        <v>801</v>
      </c>
      <c r="B30" s="16">
        <v>80106</v>
      </c>
      <c r="C30" s="16">
        <v>2540</v>
      </c>
      <c r="D30" s="20" t="s">
        <v>36</v>
      </c>
      <c r="E30" s="38">
        <v>238475</v>
      </c>
      <c r="F30" s="19"/>
      <c r="G30" s="19"/>
      <c r="H30" s="19"/>
      <c r="I30" s="19">
        <f t="shared" si="3"/>
        <v>238475</v>
      </c>
    </row>
    <row r="31" spans="1:11" x14ac:dyDescent="0.2">
      <c r="A31" s="16">
        <v>801</v>
      </c>
      <c r="B31" s="16">
        <v>80106</v>
      </c>
      <c r="C31" s="16">
        <v>2540</v>
      </c>
      <c r="D31" s="20" t="s">
        <v>37</v>
      </c>
      <c r="E31" s="38">
        <v>145214</v>
      </c>
      <c r="F31" s="19"/>
      <c r="G31" s="19"/>
      <c r="H31" s="19"/>
      <c r="I31" s="19">
        <v>145214</v>
      </c>
    </row>
    <row r="32" spans="1:11" x14ac:dyDescent="0.2">
      <c r="A32" s="16">
        <v>801</v>
      </c>
      <c r="B32" s="16">
        <v>80149</v>
      </c>
      <c r="C32" s="16">
        <v>2540</v>
      </c>
      <c r="D32" s="20" t="s">
        <v>38</v>
      </c>
      <c r="E32" s="38">
        <v>130000</v>
      </c>
      <c r="F32" s="19"/>
      <c r="G32" s="19"/>
      <c r="H32" s="19"/>
      <c r="I32" s="19">
        <v>130000</v>
      </c>
    </row>
    <row r="33" spans="1:9" ht="22.5" x14ac:dyDescent="0.2">
      <c r="A33" s="16">
        <v>801</v>
      </c>
      <c r="B33" s="16">
        <v>80149</v>
      </c>
      <c r="C33" s="16">
        <v>2540</v>
      </c>
      <c r="D33" s="20" t="s">
        <v>28</v>
      </c>
      <c r="E33" s="38">
        <v>55721</v>
      </c>
      <c r="F33" s="19"/>
      <c r="G33" s="19"/>
      <c r="H33" s="19"/>
      <c r="I33" s="19">
        <v>55721</v>
      </c>
    </row>
    <row r="34" spans="1:9" x14ac:dyDescent="0.2">
      <c r="A34" s="16">
        <v>801</v>
      </c>
      <c r="B34" s="16">
        <v>80149</v>
      </c>
      <c r="C34" s="16">
        <v>2540</v>
      </c>
      <c r="D34" s="20" t="s">
        <v>29</v>
      </c>
      <c r="E34" s="38">
        <v>205781</v>
      </c>
      <c r="F34" s="19"/>
      <c r="G34" s="19"/>
      <c r="H34" s="19"/>
      <c r="I34" s="19">
        <v>205781</v>
      </c>
    </row>
    <row r="35" spans="1:9" x14ac:dyDescent="0.2">
      <c r="A35" s="16">
        <v>801</v>
      </c>
      <c r="B35" s="16">
        <v>80149</v>
      </c>
      <c r="C35" s="16">
        <v>2540</v>
      </c>
      <c r="D35" s="20" t="s">
        <v>39</v>
      </c>
      <c r="E35" s="38">
        <v>88594</v>
      </c>
      <c r="F35" s="19"/>
      <c r="G35" s="19"/>
      <c r="H35" s="19"/>
      <c r="I35" s="19">
        <f>SUM(E35+F35+H35)</f>
        <v>88594</v>
      </c>
    </row>
    <row r="36" spans="1:9" x14ac:dyDescent="0.2">
      <c r="A36" s="16">
        <v>854</v>
      </c>
      <c r="B36" s="16">
        <v>85404</v>
      </c>
      <c r="C36" s="16">
        <v>2540</v>
      </c>
      <c r="D36" s="20" t="s">
        <v>40</v>
      </c>
      <c r="E36" s="38">
        <v>36010</v>
      </c>
      <c r="F36" s="19"/>
      <c r="G36" s="19"/>
      <c r="H36" s="19"/>
      <c r="I36" s="19">
        <f t="shared" ref="I36:I44" si="4">SUM(E36+F36+H36)</f>
        <v>36010</v>
      </c>
    </row>
    <row r="37" spans="1:9" x14ac:dyDescent="0.2">
      <c r="A37" s="16">
        <v>854</v>
      </c>
      <c r="B37" s="16">
        <v>85404</v>
      </c>
      <c r="C37" s="16">
        <v>2540</v>
      </c>
      <c r="D37" s="20" t="s">
        <v>41</v>
      </c>
      <c r="E37" s="38">
        <v>12004</v>
      </c>
      <c r="F37" s="19"/>
      <c r="G37" s="19"/>
      <c r="H37" s="19"/>
      <c r="I37" s="19">
        <f t="shared" si="4"/>
        <v>12004</v>
      </c>
    </row>
    <row r="38" spans="1:9" ht="56.25" x14ac:dyDescent="0.2">
      <c r="A38" s="16">
        <v>851</v>
      </c>
      <c r="B38" s="16">
        <v>85154</v>
      </c>
      <c r="C38" s="16">
        <v>2820</v>
      </c>
      <c r="D38" s="20" t="s">
        <v>42</v>
      </c>
      <c r="E38" s="38"/>
      <c r="F38" s="19">
        <v>98000</v>
      </c>
      <c r="G38" s="19"/>
      <c r="H38" s="19"/>
      <c r="I38" s="19">
        <f t="shared" si="4"/>
        <v>98000</v>
      </c>
    </row>
    <row r="39" spans="1:9" ht="33.75" x14ac:dyDescent="0.2">
      <c r="A39" s="16">
        <v>851</v>
      </c>
      <c r="B39" s="16">
        <v>85154</v>
      </c>
      <c r="C39" s="16">
        <v>2820</v>
      </c>
      <c r="D39" s="20" t="s">
        <v>43</v>
      </c>
      <c r="E39" s="38"/>
      <c r="F39" s="19">
        <v>306000</v>
      </c>
      <c r="G39" s="19"/>
      <c r="H39" s="19"/>
      <c r="I39" s="19">
        <f t="shared" si="4"/>
        <v>306000</v>
      </c>
    </row>
    <row r="40" spans="1:9" ht="33.75" x14ac:dyDescent="0.2">
      <c r="A40" s="16">
        <v>851</v>
      </c>
      <c r="B40" s="16">
        <v>85154</v>
      </c>
      <c r="C40" s="16">
        <v>2830</v>
      </c>
      <c r="D40" s="20" t="s">
        <v>44</v>
      </c>
      <c r="E40" s="38"/>
      <c r="F40" s="19">
        <v>75000</v>
      </c>
      <c r="G40" s="19"/>
      <c r="H40" s="19"/>
      <c r="I40" s="19">
        <f t="shared" si="4"/>
        <v>75000</v>
      </c>
    </row>
    <row r="41" spans="1:9" ht="78.75" x14ac:dyDescent="0.2">
      <c r="A41" s="16">
        <v>853</v>
      </c>
      <c r="B41" s="16">
        <v>85311</v>
      </c>
      <c r="C41" s="16">
        <v>2360</v>
      </c>
      <c r="D41" s="20" t="s">
        <v>45</v>
      </c>
      <c r="E41" s="38"/>
      <c r="F41" s="19">
        <v>5100</v>
      </c>
      <c r="G41" s="19"/>
      <c r="H41" s="19"/>
      <c r="I41" s="19">
        <f t="shared" si="4"/>
        <v>5100</v>
      </c>
    </row>
    <row r="42" spans="1:9" ht="33.75" x14ac:dyDescent="0.2">
      <c r="A42" s="16">
        <v>900</v>
      </c>
      <c r="B42" s="16">
        <v>90005</v>
      </c>
      <c r="C42" s="16">
        <v>2830</v>
      </c>
      <c r="D42" s="20" t="s">
        <v>46</v>
      </c>
      <c r="E42" s="19"/>
      <c r="F42" s="19">
        <v>40000</v>
      </c>
      <c r="G42" s="19"/>
      <c r="H42" s="19"/>
      <c r="I42" s="19">
        <f t="shared" si="4"/>
        <v>40000</v>
      </c>
    </row>
    <row r="43" spans="1:9" ht="45" x14ac:dyDescent="0.2">
      <c r="A43" s="16">
        <v>921</v>
      </c>
      <c r="B43" s="16">
        <v>92105</v>
      </c>
      <c r="C43" s="16">
        <v>2360</v>
      </c>
      <c r="D43" s="20" t="s">
        <v>47</v>
      </c>
      <c r="E43" s="19"/>
      <c r="F43" s="19">
        <v>12000</v>
      </c>
      <c r="G43" s="19"/>
      <c r="H43" s="19"/>
      <c r="I43" s="19">
        <f t="shared" si="4"/>
        <v>12000</v>
      </c>
    </row>
    <row r="44" spans="1:9" ht="33.75" x14ac:dyDescent="0.2">
      <c r="A44" s="16">
        <v>921</v>
      </c>
      <c r="B44" s="16">
        <v>92105</v>
      </c>
      <c r="C44" s="16">
        <v>2360</v>
      </c>
      <c r="D44" s="20" t="s">
        <v>48</v>
      </c>
      <c r="E44" s="19"/>
      <c r="F44" s="19">
        <v>25000</v>
      </c>
      <c r="G44" s="19"/>
      <c r="H44" s="19"/>
      <c r="I44" s="19">
        <f t="shared" si="4"/>
        <v>25000</v>
      </c>
    </row>
    <row r="45" spans="1:9" ht="33.75" x14ac:dyDescent="0.2">
      <c r="A45" s="16">
        <v>921</v>
      </c>
      <c r="B45" s="16">
        <v>92120</v>
      </c>
      <c r="C45" s="16">
        <v>2720</v>
      </c>
      <c r="D45" s="18" t="s">
        <v>49</v>
      </c>
      <c r="E45" s="19"/>
      <c r="F45" s="19">
        <v>0</v>
      </c>
      <c r="G45" s="19"/>
      <c r="H45" s="19"/>
      <c r="I45" s="39">
        <v>0</v>
      </c>
    </row>
    <row r="46" spans="1:9" ht="67.5" x14ac:dyDescent="0.2">
      <c r="A46" s="16">
        <v>926</v>
      </c>
      <c r="B46" s="16">
        <v>92605</v>
      </c>
      <c r="C46" s="16">
        <v>2360</v>
      </c>
      <c r="D46" s="20" t="s">
        <v>50</v>
      </c>
      <c r="E46" s="19"/>
      <c r="F46" s="19">
        <v>830000</v>
      </c>
      <c r="G46" s="19"/>
      <c r="H46" s="19"/>
      <c r="I46" s="19">
        <f>SUM(F46+H46)</f>
        <v>830000</v>
      </c>
    </row>
    <row r="47" spans="1:9" ht="45" x14ac:dyDescent="0.2">
      <c r="A47" s="16">
        <v>926</v>
      </c>
      <c r="B47" s="16">
        <v>92605</v>
      </c>
      <c r="C47" s="16">
        <v>2360</v>
      </c>
      <c r="D47" s="20" t="s">
        <v>51</v>
      </c>
      <c r="E47" s="19"/>
      <c r="F47" s="19">
        <v>80000</v>
      </c>
      <c r="G47" s="19"/>
      <c r="H47" s="19"/>
      <c r="I47" s="19">
        <f t="shared" ref="I47:I55" si="5">SUM(F47+H47)</f>
        <v>80000</v>
      </c>
    </row>
    <row r="48" spans="1:9" ht="67.5" x14ac:dyDescent="0.2">
      <c r="A48" s="16">
        <v>926</v>
      </c>
      <c r="B48" s="16">
        <v>92605</v>
      </c>
      <c r="C48" s="16">
        <v>2360</v>
      </c>
      <c r="D48" s="20" t="s">
        <v>52</v>
      </c>
      <c r="E48" s="19"/>
      <c r="F48" s="19">
        <v>60000</v>
      </c>
      <c r="G48" s="19"/>
      <c r="H48" s="19"/>
      <c r="I48" s="19">
        <f t="shared" si="5"/>
        <v>60000</v>
      </c>
    </row>
    <row r="49" spans="1:11" ht="67.5" x14ac:dyDescent="0.2">
      <c r="A49" s="16">
        <v>926</v>
      </c>
      <c r="B49" s="16">
        <v>92605</v>
      </c>
      <c r="C49" s="16">
        <v>2360</v>
      </c>
      <c r="D49" s="20" t="s">
        <v>53</v>
      </c>
      <c r="E49" s="19"/>
      <c r="F49" s="19">
        <v>90000</v>
      </c>
      <c r="G49" s="19"/>
      <c r="H49" s="19"/>
      <c r="I49" s="19">
        <f t="shared" si="5"/>
        <v>90000</v>
      </c>
    </row>
    <row r="50" spans="1:11" ht="67.5" x14ac:dyDescent="0.2">
      <c r="A50" s="16">
        <v>926</v>
      </c>
      <c r="B50" s="16">
        <v>92605</v>
      </c>
      <c r="C50" s="16">
        <v>2360</v>
      </c>
      <c r="D50" s="20" t="s">
        <v>54</v>
      </c>
      <c r="E50" s="19"/>
      <c r="F50" s="19">
        <v>70000</v>
      </c>
      <c r="G50" s="19"/>
      <c r="H50" s="19"/>
      <c r="I50" s="19">
        <f t="shared" si="5"/>
        <v>70000</v>
      </c>
    </row>
    <row r="51" spans="1:11" ht="67.5" x14ac:dyDescent="0.2">
      <c r="A51" s="16">
        <v>926</v>
      </c>
      <c r="B51" s="16">
        <v>92605</v>
      </c>
      <c r="C51" s="16">
        <v>2360</v>
      </c>
      <c r="D51" s="20" t="s">
        <v>55</v>
      </c>
      <c r="E51" s="19"/>
      <c r="F51" s="19">
        <v>25000</v>
      </c>
      <c r="G51" s="19"/>
      <c r="H51" s="19"/>
      <c r="I51" s="19">
        <f t="shared" si="5"/>
        <v>25000</v>
      </c>
    </row>
    <row r="52" spans="1:11" ht="67.5" x14ac:dyDescent="0.2">
      <c r="A52" s="16">
        <v>926</v>
      </c>
      <c r="B52" s="16">
        <v>92605</v>
      </c>
      <c r="C52" s="16">
        <v>2360</v>
      </c>
      <c r="D52" s="20" t="s">
        <v>56</v>
      </c>
      <c r="E52" s="19"/>
      <c r="F52" s="19">
        <v>25000</v>
      </c>
      <c r="G52" s="19"/>
      <c r="H52" s="19"/>
      <c r="I52" s="19">
        <f t="shared" si="5"/>
        <v>25000</v>
      </c>
    </row>
    <row r="53" spans="1:11" x14ac:dyDescent="0.2">
      <c r="A53" s="16">
        <v>926</v>
      </c>
      <c r="B53" s="16">
        <v>92605</v>
      </c>
      <c r="C53" s="16">
        <v>2360</v>
      </c>
      <c r="D53" s="20" t="s">
        <v>57</v>
      </c>
      <c r="E53" s="19"/>
      <c r="F53" s="19">
        <v>70000</v>
      </c>
      <c r="G53" s="19"/>
      <c r="H53" s="19"/>
      <c r="I53" s="19">
        <f t="shared" si="5"/>
        <v>70000</v>
      </c>
    </row>
    <row r="54" spans="1:11" ht="22.5" x14ac:dyDescent="0.2">
      <c r="A54" s="16">
        <v>926</v>
      </c>
      <c r="B54" s="16">
        <v>92605</v>
      </c>
      <c r="C54" s="16">
        <v>2360</v>
      </c>
      <c r="D54" s="20" t="s">
        <v>58</v>
      </c>
      <c r="E54" s="19"/>
      <c r="F54" s="19">
        <v>35000</v>
      </c>
      <c r="G54" s="19"/>
      <c r="H54" s="19"/>
      <c r="I54" s="19">
        <f t="shared" si="5"/>
        <v>35000</v>
      </c>
    </row>
    <row r="55" spans="1:11" ht="56.25" x14ac:dyDescent="0.2">
      <c r="A55" s="16">
        <v>926</v>
      </c>
      <c r="B55" s="16">
        <v>92605</v>
      </c>
      <c r="C55" s="16">
        <v>2360</v>
      </c>
      <c r="D55" s="20" t="s">
        <v>59</v>
      </c>
      <c r="E55" s="19"/>
      <c r="F55" s="19">
        <v>120000</v>
      </c>
      <c r="G55" s="19"/>
      <c r="H55" s="19"/>
      <c r="I55" s="19">
        <f t="shared" si="5"/>
        <v>120000</v>
      </c>
    </row>
    <row r="56" spans="1:11" x14ac:dyDescent="0.2">
      <c r="A56" s="40"/>
      <c r="B56" s="40"/>
      <c r="C56" s="40"/>
      <c r="D56" s="41" t="s">
        <v>60</v>
      </c>
      <c r="E56" s="42">
        <f>E19+E9</f>
        <v>12083812</v>
      </c>
      <c r="F56" s="43">
        <f>F19+F9</f>
        <v>7208725</v>
      </c>
      <c r="G56" s="44">
        <v>0</v>
      </c>
      <c r="H56" s="44">
        <f>SUM(H9+H19)</f>
        <v>112000</v>
      </c>
      <c r="I56" s="44">
        <f>SUM(I9+I19)</f>
        <v>19404537</v>
      </c>
    </row>
    <row r="57" spans="1:11" x14ac:dyDescent="0.2">
      <c r="A57" s="40"/>
      <c r="B57" s="40"/>
      <c r="C57" s="40"/>
      <c r="D57" s="45" t="s">
        <v>61</v>
      </c>
      <c r="E57" s="23"/>
      <c r="F57" s="23"/>
      <c r="G57" s="46"/>
      <c r="H57" s="46"/>
      <c r="I57" s="46"/>
    </row>
    <row r="58" spans="1:11" x14ac:dyDescent="0.2">
      <c r="A58" s="47"/>
      <c r="B58" s="40"/>
      <c r="C58" s="40"/>
      <c r="D58" s="48" t="s">
        <v>62</v>
      </c>
      <c r="E58" s="49">
        <f>SUM(E56-E59)</f>
        <v>12083812</v>
      </c>
      <c r="F58" s="49">
        <f>SUM(F56-F59)</f>
        <v>7208725</v>
      </c>
      <c r="G58" s="49">
        <v>0</v>
      </c>
      <c r="H58" s="49">
        <v>112000</v>
      </c>
      <c r="I58" s="49">
        <v>19404537</v>
      </c>
      <c r="K58" s="3"/>
    </row>
    <row r="59" spans="1:11" x14ac:dyDescent="0.2">
      <c r="A59" s="40"/>
      <c r="B59" s="40"/>
      <c r="C59" s="40"/>
      <c r="D59" s="50" t="s">
        <v>63</v>
      </c>
      <c r="E59" s="51"/>
      <c r="F59" s="34">
        <f>SUMIF(C10:C55,"&gt;=6000",F10:F55)</f>
        <v>0</v>
      </c>
      <c r="G59" s="51"/>
      <c r="H59" s="51"/>
      <c r="I59" s="51"/>
    </row>
    <row r="60" spans="1:11" x14ac:dyDescent="0.2">
      <c r="A60" s="40"/>
      <c r="B60" s="40"/>
      <c r="C60" s="40"/>
      <c r="D60" s="40"/>
      <c r="E60" s="52"/>
      <c r="F60" s="52"/>
      <c r="G60" s="52"/>
      <c r="H60" s="52"/>
      <c r="I60" s="52"/>
    </row>
    <row r="61" spans="1:11" x14ac:dyDescent="0.2">
      <c r="A61" s="40"/>
      <c r="B61" s="40"/>
      <c r="C61" s="40"/>
      <c r="D61" s="40"/>
      <c r="E61" s="52"/>
      <c r="F61" s="52"/>
      <c r="G61" s="52"/>
      <c r="H61" s="52"/>
      <c r="I61" s="52"/>
    </row>
    <row r="62" spans="1:11" x14ac:dyDescent="0.2">
      <c r="A62" s="40"/>
      <c r="B62" s="40"/>
      <c r="C62" s="40"/>
      <c r="D62" s="40"/>
      <c r="E62" s="52"/>
      <c r="F62" s="52"/>
      <c r="G62" s="52"/>
      <c r="H62" s="52"/>
      <c r="I62" s="52"/>
    </row>
    <row r="63" spans="1:11" x14ac:dyDescent="0.2">
      <c r="F63" s="3"/>
      <c r="G63" s="52"/>
      <c r="H63" s="52"/>
      <c r="I63" s="52"/>
    </row>
    <row r="64" spans="1:11" x14ac:dyDescent="0.2">
      <c r="F64" s="3"/>
      <c r="G64" s="52"/>
      <c r="H64" s="52"/>
      <c r="I64" s="52"/>
    </row>
    <row r="65" spans="6:6" x14ac:dyDescent="0.2">
      <c r="F65" s="3"/>
    </row>
    <row r="66" spans="6:6" x14ac:dyDescent="0.2">
      <c r="F66" s="3"/>
    </row>
    <row r="67" spans="6:6" x14ac:dyDescent="0.2">
      <c r="F67" s="3"/>
    </row>
    <row r="68" spans="6:6" x14ac:dyDescent="0.2">
      <c r="F68" s="3"/>
    </row>
  </sheetData>
  <sheetProtection selectLockedCells="1" selectUnlockedCells="1"/>
  <mergeCells count="14">
    <mergeCell ref="H7:H8"/>
    <mergeCell ref="A9:B9"/>
    <mergeCell ref="C18:D20"/>
    <mergeCell ref="A19:B20"/>
    <mergeCell ref="F1:I1"/>
    <mergeCell ref="F2:I2"/>
    <mergeCell ref="F3:J3"/>
    <mergeCell ref="A5:I5"/>
    <mergeCell ref="A7:A8"/>
    <mergeCell ref="B7:B8"/>
    <mergeCell ref="C7:C8"/>
    <mergeCell ref="D7:D8"/>
    <mergeCell ref="E7:F7"/>
    <mergeCell ref="G7:G8"/>
  </mergeCells>
  <pageMargins left="0.43307086614173229" right="0.39370078740157483" top="0.98425196850393704" bottom="0.59055118110236227" header="0.31496062992125984" footer="0.27559055118110237"/>
  <pageSetup paperSize="9" scale="87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 dotacje</vt:lpstr>
      <vt:lpstr>'załącznik nr 2 dotacje'!Obszar_wydruku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Braun</dc:creator>
  <cp:lastModifiedBy>Agnieszka Braun</cp:lastModifiedBy>
  <dcterms:created xsi:type="dcterms:W3CDTF">2024-08-14T09:12:31Z</dcterms:created>
  <dcterms:modified xsi:type="dcterms:W3CDTF">2024-08-14T11:29:17Z</dcterms:modified>
</cp:coreProperties>
</file>