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szyn.intra\UGRpliki\pulpit\a_braun\Pulpit\Własne\Uchwały Rady 2025\2025.12.18\"/>
    </mc:Choice>
  </mc:AlternateContent>
  <xr:revisionPtr revIDLastSave="0" documentId="13_ncr:1_{8932D4B1-6ADC-4ED1-9EBF-6A6439087630}" xr6:coauthVersionLast="47" xr6:coauthVersionMax="47" xr10:uidLastSave="{00000000-0000-0000-0000-000000000000}"/>
  <bookViews>
    <workbookView xWindow="1905" yWindow="1905" windowWidth="56310" windowHeight="15345" xr2:uid="{858FF715-185F-4D9B-B4FD-7F153A77E9F6}"/>
  </bookViews>
  <sheets>
    <sheet name="Uchwała 18.12.25" sheetId="1" r:id="rId1"/>
  </sheets>
  <definedNames>
    <definedName name="_xlnm._FilterDatabase" localSheetId="0" hidden="1">'Uchwała 18.12.25'!$B$5:$E$423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2" i="1" l="1"/>
  <c r="E304" i="1"/>
  <c r="D374" i="1"/>
  <c r="C374" i="1"/>
  <c r="E376" i="1"/>
  <c r="D40" i="1"/>
  <c r="E310" i="1"/>
  <c r="E303" i="1"/>
  <c r="E302" i="1"/>
  <c r="D292" i="1"/>
  <c r="E289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69" i="1"/>
  <c r="E370" i="1"/>
  <c r="E371" i="1"/>
  <c r="E372" i="1"/>
  <c r="E373" i="1"/>
  <c r="E359" i="1"/>
  <c r="E360" i="1"/>
  <c r="E361" i="1"/>
  <c r="E362" i="1"/>
  <c r="E363" i="1"/>
  <c r="E364" i="1"/>
  <c r="E365" i="1"/>
  <c r="E366" i="1"/>
  <c r="E350" i="1"/>
  <c r="E351" i="1"/>
  <c r="E352" i="1"/>
  <c r="E353" i="1"/>
  <c r="E354" i="1"/>
  <c r="E355" i="1"/>
  <c r="E356" i="1"/>
  <c r="D233" i="1"/>
  <c r="C233" i="1"/>
  <c r="E9" i="1"/>
  <c r="E10" i="1"/>
  <c r="E13" i="1"/>
  <c r="E14" i="1"/>
  <c r="E16" i="1"/>
  <c r="E17" i="1"/>
  <c r="E18" i="1"/>
  <c r="E19" i="1"/>
  <c r="E20" i="1"/>
  <c r="E23" i="1"/>
  <c r="E25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3" i="1"/>
  <c r="E114" i="1"/>
  <c r="E115" i="1"/>
  <c r="E116" i="1"/>
  <c r="E117" i="1"/>
  <c r="E118" i="1"/>
  <c r="E119" i="1"/>
  <c r="E120" i="1"/>
  <c r="E121" i="1"/>
  <c r="E123" i="1"/>
  <c r="E124" i="1"/>
  <c r="E125" i="1"/>
  <c r="E126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9" i="1"/>
  <c r="E150" i="1"/>
  <c r="E151" i="1"/>
  <c r="E152" i="1"/>
  <c r="E153" i="1"/>
  <c r="E154" i="1"/>
  <c r="E155" i="1"/>
  <c r="E156" i="1"/>
  <c r="E157" i="1"/>
  <c r="E158" i="1"/>
  <c r="E160" i="1"/>
  <c r="E161" i="1"/>
  <c r="E162" i="1"/>
  <c r="E163" i="1"/>
  <c r="E164" i="1"/>
  <c r="E165" i="1"/>
  <c r="E166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7" i="1"/>
  <c r="E208" i="1"/>
  <c r="E209" i="1"/>
  <c r="E210" i="1"/>
  <c r="E211" i="1"/>
  <c r="E212" i="1"/>
  <c r="E213" i="1"/>
  <c r="E215" i="1"/>
  <c r="E217" i="1"/>
  <c r="E218" i="1"/>
  <c r="E219" i="1"/>
  <c r="E220" i="1"/>
  <c r="E221" i="1"/>
  <c r="E225" i="1"/>
  <c r="E226" i="1"/>
  <c r="E227" i="1"/>
  <c r="E228" i="1"/>
  <c r="E229" i="1"/>
  <c r="E230" i="1"/>
  <c r="E231" i="1"/>
  <c r="E232" i="1"/>
  <c r="E234" i="1"/>
  <c r="E235" i="1"/>
  <c r="E236" i="1"/>
  <c r="E237" i="1"/>
  <c r="E238" i="1"/>
  <c r="E239" i="1"/>
  <c r="E242" i="1"/>
  <c r="E243" i="1"/>
  <c r="E244" i="1"/>
  <c r="E246" i="1"/>
  <c r="E247" i="1"/>
  <c r="E248" i="1"/>
  <c r="E250" i="1"/>
  <c r="E251" i="1"/>
  <c r="E252" i="1"/>
  <c r="E254" i="1"/>
  <c r="E255" i="1"/>
  <c r="E256" i="1"/>
  <c r="E257" i="1"/>
  <c r="E258" i="1"/>
  <c r="E259" i="1"/>
  <c r="E260" i="1"/>
  <c r="E261" i="1"/>
  <c r="E262" i="1"/>
  <c r="E263" i="1"/>
  <c r="E265" i="1"/>
  <c r="E266" i="1"/>
  <c r="E267" i="1"/>
  <c r="E268" i="1"/>
  <c r="E269" i="1"/>
  <c r="E270" i="1"/>
  <c r="E271" i="1"/>
  <c r="E274" i="1"/>
  <c r="E275" i="1"/>
  <c r="E276" i="1"/>
  <c r="E277" i="1"/>
  <c r="E279" i="1"/>
  <c r="E280" i="1"/>
  <c r="E282" i="1"/>
  <c r="E283" i="1"/>
  <c r="E284" i="1"/>
  <c r="E288" i="1"/>
  <c r="E290" i="1"/>
  <c r="E291" i="1"/>
  <c r="E294" i="1"/>
  <c r="E295" i="1"/>
  <c r="E296" i="1"/>
  <c r="E297" i="1"/>
  <c r="E298" i="1"/>
  <c r="E299" i="1"/>
  <c r="E300" i="1"/>
  <c r="E301" i="1"/>
  <c r="E305" i="1"/>
  <c r="E307" i="1"/>
  <c r="E308" i="1"/>
  <c r="E309" i="1"/>
  <c r="E311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40" i="1"/>
  <c r="E341" i="1"/>
  <c r="E342" i="1"/>
  <c r="E343" i="1"/>
  <c r="E344" i="1"/>
  <c r="E345" i="1"/>
  <c r="E346" i="1"/>
  <c r="E347" i="1"/>
  <c r="E349" i="1"/>
  <c r="E358" i="1"/>
  <c r="E368" i="1"/>
  <c r="E375" i="1"/>
  <c r="E378" i="1"/>
  <c r="E393" i="1"/>
  <c r="E394" i="1"/>
  <c r="E395" i="1"/>
  <c r="E396" i="1"/>
  <c r="D367" i="1"/>
  <c r="D306" i="1"/>
  <c r="C306" i="1"/>
  <c r="D28" i="1"/>
  <c r="D214" i="1"/>
  <c r="C214" i="1"/>
  <c r="C122" i="1"/>
  <c r="E122" i="1" s="1"/>
  <c r="C40" i="1"/>
  <c r="D392" i="1"/>
  <c r="C392" i="1"/>
  <c r="D377" i="1"/>
  <c r="C377" i="1"/>
  <c r="C367" i="1"/>
  <c r="D357" i="1"/>
  <c r="C357" i="1"/>
  <c r="D348" i="1"/>
  <c r="C348" i="1"/>
  <c r="D339" i="1"/>
  <c r="C339" i="1"/>
  <c r="D312" i="1"/>
  <c r="C312" i="1"/>
  <c r="D287" i="1"/>
  <c r="C287" i="1"/>
  <c r="D281" i="1"/>
  <c r="D278" i="1" s="1"/>
  <c r="C281" i="1"/>
  <c r="C278" i="1" s="1"/>
  <c r="D273" i="1"/>
  <c r="D272" i="1" s="1"/>
  <c r="C273" i="1"/>
  <c r="C272" i="1" s="1"/>
  <c r="D264" i="1"/>
  <c r="C264" i="1"/>
  <c r="D253" i="1"/>
  <c r="C253" i="1"/>
  <c r="D249" i="1"/>
  <c r="C249" i="1"/>
  <c r="E249" i="1" s="1"/>
  <c r="D245" i="1"/>
  <c r="C245" i="1"/>
  <c r="E245" i="1" s="1"/>
  <c r="D241" i="1"/>
  <c r="C241" i="1"/>
  <c r="D224" i="1"/>
  <c r="C224" i="1"/>
  <c r="D216" i="1"/>
  <c r="C216" i="1"/>
  <c r="D206" i="1"/>
  <c r="C206" i="1"/>
  <c r="D188" i="1"/>
  <c r="D167" i="1" s="1"/>
  <c r="C188" i="1"/>
  <c r="C167" i="1" s="1"/>
  <c r="E167" i="1" s="1"/>
  <c r="D159" i="1"/>
  <c r="C159" i="1"/>
  <c r="E159" i="1" s="1"/>
  <c r="D148" i="1"/>
  <c r="C148" i="1"/>
  <c r="D129" i="1"/>
  <c r="C129" i="1"/>
  <c r="D111" i="1"/>
  <c r="C111" i="1"/>
  <c r="D71" i="1"/>
  <c r="C71" i="1"/>
  <c r="D54" i="1"/>
  <c r="D53" i="1" s="1"/>
  <c r="C54" i="1"/>
  <c r="C53" i="1" s="1"/>
  <c r="C28" i="1"/>
  <c r="C24" i="1"/>
  <c r="E24" i="1" s="1"/>
  <c r="C22" i="1"/>
  <c r="E22" i="1" s="1"/>
  <c r="C15" i="1"/>
  <c r="C12" i="1" s="1"/>
  <c r="D12" i="1"/>
  <c r="D11" i="1" s="1"/>
  <c r="C8" i="1"/>
  <c r="E8" i="1" s="1"/>
  <c r="E272" i="1" l="1"/>
  <c r="E312" i="1"/>
  <c r="E53" i="1"/>
  <c r="E339" i="1"/>
  <c r="E374" i="1"/>
  <c r="E377" i="1"/>
  <c r="E206" i="1"/>
  <c r="E40" i="1"/>
  <c r="D27" i="1"/>
  <c r="D26" i="1" s="1"/>
  <c r="E306" i="1"/>
  <c r="E111" i="1"/>
  <c r="C7" i="1"/>
  <c r="C6" i="1" s="1"/>
  <c r="E6" i="1" s="1"/>
  <c r="E278" i="1"/>
  <c r="E392" i="1"/>
  <c r="E264" i="1"/>
  <c r="E357" i="1"/>
  <c r="E293" i="1"/>
  <c r="E292" i="1"/>
  <c r="E148" i="1"/>
  <c r="E241" i="1"/>
  <c r="E188" i="1"/>
  <c r="E367" i="1"/>
  <c r="E216" i="1"/>
  <c r="E129" i="1"/>
  <c r="E12" i="1"/>
  <c r="D223" i="1"/>
  <c r="E348" i="1"/>
  <c r="C205" i="1"/>
  <c r="C70" i="1"/>
  <c r="C69" i="1" s="1"/>
  <c r="E54" i="1"/>
  <c r="E287" i="1"/>
  <c r="E281" i="1"/>
  <c r="E15" i="1"/>
  <c r="E253" i="1"/>
  <c r="E273" i="1"/>
  <c r="E214" i="1"/>
  <c r="E224" i="1"/>
  <c r="E71" i="1"/>
  <c r="D205" i="1"/>
  <c r="E28" i="1"/>
  <c r="E233" i="1"/>
  <c r="C223" i="1"/>
  <c r="E223" i="1" s="1"/>
  <c r="C21" i="1"/>
  <c r="E21" i="1" s="1"/>
  <c r="C128" i="1"/>
  <c r="D128" i="1"/>
  <c r="D70" i="1"/>
  <c r="D240" i="1"/>
  <c r="C338" i="1"/>
  <c r="D338" i="1"/>
  <c r="D337" i="1" s="1"/>
  <c r="C286" i="1"/>
  <c r="D286" i="1"/>
  <c r="D285" i="1" s="1"/>
  <c r="C240" i="1"/>
  <c r="C204" i="1"/>
  <c r="C27" i="1"/>
  <c r="C26" i="1" s="1"/>
  <c r="E7" i="1" l="1"/>
  <c r="C222" i="1"/>
  <c r="E27" i="1"/>
  <c r="C11" i="1"/>
  <c r="E11" i="1" s="1"/>
  <c r="D69" i="1"/>
  <c r="E69" i="1" s="1"/>
  <c r="E70" i="1"/>
  <c r="E26" i="1"/>
  <c r="C285" i="1"/>
  <c r="E285" i="1" s="1"/>
  <c r="E286" i="1"/>
  <c r="C337" i="1"/>
  <c r="E337" i="1" s="1"/>
  <c r="E338" i="1"/>
  <c r="C127" i="1"/>
  <c r="E127" i="1" s="1"/>
  <c r="E128" i="1"/>
  <c r="D222" i="1"/>
  <c r="E240" i="1"/>
  <c r="D204" i="1"/>
  <c r="E204" i="1" s="1"/>
  <c r="E205" i="1"/>
  <c r="E222" i="1" l="1"/>
  <c r="C397" i="1"/>
  <c r="D397" i="1"/>
  <c r="E397" i="1"/>
</calcChain>
</file>

<file path=xl/sharedStrings.xml><?xml version="1.0" encoding="utf-8"?>
<sst xmlns="http://schemas.openxmlformats.org/spreadsheetml/2006/main" count="398" uniqueCount="295">
  <si>
    <t xml:space="preserve">Plan wydatków na przedsięwzięcia realizowane w ramach Funduszu Sołeckiego na rok 2025 </t>
  </si>
  <si>
    <t>Nazwa przedsięwzięcia</t>
  </si>
  <si>
    <t>Plan</t>
  </si>
  <si>
    <t>Zmiana</t>
  </si>
  <si>
    <t>Plan po zmianach</t>
  </si>
  <si>
    <t>010 Rolnictwo i łowiectwo</t>
  </si>
  <si>
    <t>01095 Pozostała działalność</t>
  </si>
  <si>
    <t>4300 Zakup usług pozostałych</t>
  </si>
  <si>
    <t xml:space="preserve">FS Janki -- Szkolenie z zakresu nowych metod uprawy ziemi i nowych maszyn oraz higieny pracy rolnika "Bezpieczny rolnik, bezpieczna wieś"	</t>
  </si>
  <si>
    <t xml:space="preserve">FS Sękocin Nowy -- Szkolenie w zakresie "Nowoczesnych metod upraw ziemi i wdrażania nowych technologii ochrony roślin"	</t>
  </si>
  <si>
    <t>600 Transport i łączność</t>
  </si>
  <si>
    <t>60016 Drogi publiczne gminne</t>
  </si>
  <si>
    <t>4210Zakup materiałów i wyposażenia</t>
  </si>
  <si>
    <t>FS Raszyn I -- Zakup lustra drogowego</t>
  </si>
  <si>
    <t xml:space="preserve">FS Falenty Duże -- Zimowe i wiosenne utrzymanie dróg gminnych	</t>
  </si>
  <si>
    <t xml:space="preserve">FS Podolszyn Nowy -- Bieżące utrzymanie dróg gminnych	</t>
  </si>
  <si>
    <t xml:space="preserve">FS Raszyn I -- Zakup tłucznia i utwardzenie terenu na działce gminnej przy ul. Pruszkowskiej	</t>
  </si>
  <si>
    <t>6050 Wydatki inwestycyjne jednostek budżetowych</t>
  </si>
  <si>
    <t xml:space="preserve">FS Sękocin Stary -- Projekt chodnika na ulicy Olchowej w Sękocinie Starym	</t>
  </si>
  <si>
    <t>60020 Funkcjonowanie przystanków komunikacyjnych</t>
  </si>
  <si>
    <t>4210 Zakup materiałów i wyposażenia</t>
  </si>
  <si>
    <t xml:space="preserve">FS Wypędy -- Dofinansowanie zakupu wiaty przystankowej	</t>
  </si>
  <si>
    <t>6060 Wydatki na zakupy inwestycyjne jednostek budżetowych</t>
  </si>
  <si>
    <t xml:space="preserve">FS Dawidy Bankowe I -- Zakup i instalacja wiaty przystankowej	</t>
  </si>
  <si>
    <t>750 Administracja publiczna</t>
  </si>
  <si>
    <t>75075 Promocja jednostek samorządu terytorialnego</t>
  </si>
  <si>
    <t xml:space="preserve">FS Falenty -- Zakup materiałów promocyjnych dla sołectwa (ulotki, banery, art. biurowe)	</t>
  </si>
  <si>
    <t xml:space="preserve">FS Falenty -- Zakup światełek na choinkę	</t>
  </si>
  <si>
    <t xml:space="preserve">FS Falenty Nowe -- Zakup świątecznego oświetlenia ulicznego	</t>
  </si>
  <si>
    <t xml:space="preserve">FS Łady -- Zakup iluminacji świątecznej	</t>
  </si>
  <si>
    <t xml:space="preserve">FS Nowe Grocholice -- Zakup materiałów reklamowych oznaczonych logotypem sołectwa Nowe Grocholice	</t>
  </si>
  <si>
    <t>FS Podolszyn Nowy -- Zakup ozdób świątecznych</t>
  </si>
  <si>
    <t>FS Raszyn I -- Zakup gablot i pojemników na nakrętki</t>
  </si>
  <si>
    <t xml:space="preserve">FS Raszyn II -- Zakup iluminacji świątecznych, nasłupowych	</t>
  </si>
  <si>
    <t>FS Słomin -- Zakup tablic informacyjnych</t>
  </si>
  <si>
    <t xml:space="preserve">FS Sękocin Stary -- Zakup - montaż i demontaż oświetlenia świątecznego dla sołectwa Sękocin Stary ulica Starowiejska	</t>
  </si>
  <si>
    <t xml:space="preserve">FS Wypędy -- Zakup 1 oświetlenia świątecznego	</t>
  </si>
  <si>
    <t>4220 Zakup środków żywności</t>
  </si>
  <si>
    <t xml:space="preserve">FS Falenty Duże -- Montaż i demontaż ozdób Bożonarodzeniowych na słupach	</t>
  </si>
  <si>
    <t xml:space="preserve">FS Falenty Nowe -- Montaż i demontaż świątecznego oświetlenia ulicznego	</t>
  </si>
  <si>
    <t xml:space="preserve">FS Jaworowa I -- Montaż oświetlenia świątecznego	</t>
  </si>
  <si>
    <t xml:space="preserve">FS Laszczki -- Montaż i demontaż oświetlenia świątecznego	</t>
  </si>
  <si>
    <t>FS Puchały -- Montaż i demontaż dokoracji świątecznych</t>
  </si>
  <si>
    <t xml:space="preserve">FS Raszyn I -- Montaż i demontaż iluminacji świątecznych	</t>
  </si>
  <si>
    <t xml:space="preserve">FS Raszyn II -- Montaż i demontaż iluminacji świątecznych, nasłupowych	</t>
  </si>
  <si>
    <t xml:space="preserve">FS Rybie II -- Montaż i demontaż ozdób świątecznych na BOŻE NARODZENIE na terenie Rybie II	</t>
  </si>
  <si>
    <t xml:space="preserve">FS Słomin -- Montaż oświetlenia świątecznego dla wsi Słomin (ul. 6 Sierpnia i ul. Wierzbowa)	</t>
  </si>
  <si>
    <t xml:space="preserve">FS Wypędy -- Montaż oświetlenia świątecznego	</t>
  </si>
  <si>
    <t>75095 Pozostała działalność</t>
  </si>
  <si>
    <t xml:space="preserve">FS Dawidy Bankowe II -- Zakup ławek i stołów	</t>
  </si>
  <si>
    <t xml:space="preserve">FS Falenty -- Zakup ławki	</t>
  </si>
  <si>
    <t xml:space="preserve">FS Janki -- Zakup 2 ławek osiedlowych - parkowych	</t>
  </si>
  <si>
    <t xml:space="preserve">FS Łady -- Zakup tablicy informacyjnej	</t>
  </si>
  <si>
    <t xml:space="preserve">FS Nowe Grocholice -- Zakup tablicy ogłoszeń	</t>
  </si>
  <si>
    <t xml:space="preserve">FS Raszyn I -- Zakup gablot sołeckich	</t>
  </si>
  <si>
    <t xml:space="preserve">FS Rybie I -- Zakup tablic ogłoszeniowych	</t>
  </si>
  <si>
    <t xml:space="preserve">FS Rybie II -- Zakup wiaty garażowej	</t>
  </si>
  <si>
    <t xml:space="preserve">FS Wypędy -- Zakup art. biurowych na potrzeby sołectwa	</t>
  </si>
  <si>
    <t xml:space="preserve">FS Wypędy -- Zakup pawilonu namiotowego o rozmiarach 4*6	</t>
  </si>
  <si>
    <t xml:space="preserve">FS Falenty -- Renowacja ławek	</t>
  </si>
  <si>
    <t xml:space="preserve">FS Janki -- Wynajem sali na zebrania wiejskie	</t>
  </si>
  <si>
    <t>754 Bezpieczeństwo publiczne i ochrona przeciwpożarowa</t>
  </si>
  <si>
    <t>75412 Ochotnicze straże pożarne</t>
  </si>
  <si>
    <t xml:space="preserve">FS Dawidy -- Utrzymanie gotowości bojowej OSP Dawidy	</t>
  </si>
  <si>
    <t xml:space="preserve">FS Dawidy Bankowe I -- Utrzymanie gotowości bojowej OSP Dawidy	</t>
  </si>
  <si>
    <t xml:space="preserve">FS Dawidy Bankowe I -- Utrzymanie gotowości bojowej OSP Falenty	</t>
  </si>
  <si>
    <t xml:space="preserve">FS Dawidy Bankowe II -- Utrzymanie gotowości bojowej OSP Dawidy	</t>
  </si>
  <si>
    <t xml:space="preserve">FS Dawidy Bankowe II -- Utrzymanie gotowości bojowej OSP Falenty	</t>
  </si>
  <si>
    <t xml:space="preserve">FS Dawidy Bankowe II -- Utrzymanie gotowości bojowej OSP Raszyn	</t>
  </si>
  <si>
    <t xml:space="preserve">FS Falenty -- Utrzymanie gotowości bojowej OSP Falenty	</t>
  </si>
  <si>
    <t xml:space="preserve">FS Falenty Duże -- Utrzymanie gotowości bojowej OSP Falenty	</t>
  </si>
  <si>
    <t xml:space="preserve">FS Falenty Nowe -- Utrzymanie gotowości bojowej OSP Falenty	</t>
  </si>
  <si>
    <t xml:space="preserve">FS Janki -- Utrzymanie gotowości bojowej OSP Falenty	</t>
  </si>
  <si>
    <t xml:space="preserve">FS Janki -- Utrzymanie gotowości bojowej OSP Raszyn	</t>
  </si>
  <si>
    <t xml:space="preserve">FS Jaworowa I -- Utrzymanie gotowości bojowej OSP Dawidy	</t>
  </si>
  <si>
    <t xml:space="preserve">FS Jaworowa I -- Utrzymanie gotowości bojowej OSP Falenty	</t>
  </si>
  <si>
    <t xml:space="preserve">FS Jaworowa I -- Utrzymanie gotowości bojowej OSP Raszyn	</t>
  </si>
  <si>
    <t xml:space="preserve">FS Jaworowa II -- Utrzymanie gotowości bojowej OSP Dawidy	</t>
  </si>
  <si>
    <t xml:space="preserve">FS Jaworowa II -- Utrzymanie gotowości bojowej OSP Falenty	</t>
  </si>
  <si>
    <t xml:space="preserve">FS Jaworowa II -- Utrzymanie gotowości bojowej OSP Raszyn	</t>
  </si>
  <si>
    <t xml:space="preserve">FS Laszczki -- Utrzymanie gotowości bojowej OSP Falenty	</t>
  </si>
  <si>
    <t xml:space="preserve">FS Łady -- Utrzymanie gotowości bojowej OSP Falenty	</t>
  </si>
  <si>
    <t xml:space="preserve">FS Łady -- Utrzymanie gotowości bojowej OSP Raszyn	</t>
  </si>
  <si>
    <t xml:space="preserve">FS Podolszyn Nowy -- Utrzymanie gotowości bojowej OSP Falenty	</t>
  </si>
  <si>
    <t xml:space="preserve">FS Puchały -- Utrzymanie gotowości bojowej OSP Raszyn	</t>
  </si>
  <si>
    <t xml:space="preserve">FS Raszyn II -- Utrzymanie gotowości bojowej OSP Falenty	</t>
  </si>
  <si>
    <t xml:space="preserve">FS Raszyn II -- Utrzymanie gotowości bojowej OSP Raszyn	</t>
  </si>
  <si>
    <t xml:space="preserve">FS Rybie I -- Utrzymanie gotowości bojowej OSP Dawidy	</t>
  </si>
  <si>
    <t xml:space="preserve">FS Rybie I -- Utrzymanie gotowości bojowej OSP Falenty	</t>
  </si>
  <si>
    <t xml:space="preserve">FS Rybie I -- Utrzymanie gotowości bojowej OSP Raszyn	</t>
  </si>
  <si>
    <t xml:space="preserve">FS Rybie II -- Utrzymanie gotowości bojowej OSP Dawidy	</t>
  </si>
  <si>
    <t xml:space="preserve">FS Rybie II -- Utrzymanie gotowości bojowej OSP Falenty	</t>
  </si>
  <si>
    <t xml:space="preserve">FS Rybie II -- Utrzymanie gotowości bojowej OSP Raszyn	</t>
  </si>
  <si>
    <t xml:space="preserve">FS Rybie III -- Utrzymanie gotowości bojowej OSP Falenty	</t>
  </si>
  <si>
    <t xml:space="preserve">FS Rybie III -- Utrzymanie gotowości bojowej OSP Raszyn	</t>
  </si>
  <si>
    <t xml:space="preserve">FS Sękocin Nowy -- Utrzymanie gotowości bojowej OSP Falenty	</t>
  </si>
  <si>
    <t xml:space="preserve">FS Sękocin Nowy -- Utrzymanie gotowości bojowej OSP Raszyn	</t>
  </si>
  <si>
    <t xml:space="preserve">FS Sękocin Stary -- Utrzymanie gotowości bojowej OSP Falenty	</t>
  </si>
  <si>
    <t xml:space="preserve">FS Sękocin Stary -- Utrzymanie gotowości bojowej OSP Raszyn	</t>
  </si>
  <si>
    <t xml:space="preserve">FS Słomin -- Utrzymanie gotowości bojowej OSP Falenty	</t>
  </si>
  <si>
    <t xml:space="preserve">FS Słomin -- Utrzymanie gotowości bojowej OSP Raszyn	</t>
  </si>
  <si>
    <t xml:space="preserve">FS Wypędy -- Utrzymanie gotowości bojowej OSP Falenty	</t>
  </si>
  <si>
    <t xml:space="preserve">FS Falenty -- Zakup profesjonalnej pralnicy oraz szafy suszącej do ubrań specjalnych dla OSP FALENTY	</t>
  </si>
  <si>
    <t xml:space="preserve">FS Falenty Duże -- Zakup profesjonalnej pralnicy oraz szafy suszącej do ubrań specjalnych dla OSP FALENTY	</t>
  </si>
  <si>
    <t xml:space="preserve">FS Falenty Nowe -- Zakup profesjonalnej pralnicy oraz szafy suszącej do ubrań specjalnych dla OSP FALENTY	</t>
  </si>
  <si>
    <t xml:space="preserve">FS Janki -- Zakup profesjonalnej pralnicy oraz szafy suszącej do ubrań specjalnych dla OSP FALENTY	</t>
  </si>
  <si>
    <t xml:space="preserve">FS Laszczki -- Zakup profesjonalnej pralnicy oraz szafy suszącej do ubrań specjalnych dla OSP FALENTY	</t>
  </si>
  <si>
    <t xml:space="preserve">FS Łady -- Zakup profesjonalnej pralnicy oraz szafy suszącej do ubrań specjalnych dla OSP FALENTY	</t>
  </si>
  <si>
    <t xml:space="preserve">FS Podolszyn Nowy -- Zakup profesjonalnej pralnicy oraz szafy suszącej do ubrań specjalnych dla OSP FALENTY	</t>
  </si>
  <si>
    <t xml:space="preserve">FS Raszyn II -- Zakup profesjonalnej pralnicy oraz szafy suszącej do ubrań specjalnych dla OSP FALENTY	</t>
  </si>
  <si>
    <t xml:space="preserve">FS Rybie I -- Zakup profesjonalnej pralnicy oraz szafy suszącej do ubrań specjalnych dla OSP FALENTY	</t>
  </si>
  <si>
    <t xml:space="preserve">FS Wypędy -- Zakup profesjonalnej pralnicy oraz szafy suszącej do ubrań specjalnych dla OSP FALENTY	</t>
  </si>
  <si>
    <t>75495 Pozostała działalność</t>
  </si>
  <si>
    <t>FS Puchały - Zakup kamer</t>
  </si>
  <si>
    <t>FS Dawidy Bankowe II - montaż kamer</t>
  </si>
  <si>
    <t>801 Oświata i wychowanie</t>
  </si>
  <si>
    <t>80195 Pozostała działalność</t>
  </si>
  <si>
    <t xml:space="preserve">FS Falenty Duże -- Zakup pomocy dydaktycznych i wyposażenia dla Przedszkola w Falentach	</t>
  </si>
  <si>
    <t xml:space="preserve">FS Janki -- Zakup tablicy multimedialnej i klimatyzatora dla Przedszkola w Sękocinie	</t>
  </si>
  <si>
    <t xml:space="preserve">FS Jaworowa I -- Zakup artykułów i materiałów dla Przedszkola "W Stumilowym Lesie"	</t>
  </si>
  <si>
    <t xml:space="preserve">FS Raszyn I -- Zakup i montaż klimatyzatora dla Przedszkola "Pod Topolą"	</t>
  </si>
  <si>
    <t xml:space="preserve">FS Raszyn II -- Zakup pomocy dydaktycznych i zabawek dla SP Raszyn	</t>
  </si>
  <si>
    <t xml:space="preserve">FS Raszyn II -- Zakup żagli przeciwsłonecznych wraz z materiałami montażowymi dla Przedszkola Nr 2 "W stumilowym lesie"	</t>
  </si>
  <si>
    <t xml:space="preserve">FS Rybie I -- Zakup gier i zabawek dla dzieci do SP Raszyn	</t>
  </si>
  <si>
    <t xml:space="preserve">FS Rybie I -- Zakup rolet do klas przedszkolnych dla Przedszkola Nr 2 "W stumilowym Lesie" w Raszynie	</t>
  </si>
  <si>
    <t xml:space="preserve">FS Rybie II -- Zakup rolet do okien w salach zabaw dzieci dla Przedszkola Nr 2 "W stumilowym Lesie" w Raszynie	</t>
  </si>
  <si>
    <t xml:space="preserve">FS Rybie II -- Zakup zabawek do zabaw na świeżym powietrzu	</t>
  </si>
  <si>
    <t xml:space="preserve">FS Rybie III -- Zakup rolet do okien w salach zabaw dzieci dla Przedszkola Nr 2 "W stumilowym Lesie" w Raszynie	</t>
  </si>
  <si>
    <t xml:space="preserve">FS Sękocin Nowy -- Zakup klimatyzatora dla Przedszkola w Sękocinie	</t>
  </si>
  <si>
    <t xml:space="preserve">FS Sękocin Nowy -- Zakup tablicy multimedialnej dla Przedszkola w Sękocinie	</t>
  </si>
  <si>
    <t xml:space="preserve">FS Sękocin Stary -- Zakup klimatyzatora dla Przedszkola w Sękocinie	</t>
  </si>
  <si>
    <t xml:space="preserve">FS Sękocin Stary -- Zakup tablicy multimedialnej dla Przedszkola w Sękocinie	</t>
  </si>
  <si>
    <t xml:space="preserve">FS Słomin -- Zakup i montaż zadaszenia dla rowerów przy SP Sękocin	</t>
  </si>
  <si>
    <t xml:space="preserve">FS Słomin -- Zakup klimatyzatora dla Przedszkola w Sękocinie	</t>
  </si>
  <si>
    <t xml:space="preserve">FS Słomin -- Zakup tablicy multimedialnej dla Przedszkola w Sękocinie	</t>
  </si>
  <si>
    <t>4240 Zakup środków dydaktycznych i książek</t>
  </si>
  <si>
    <t xml:space="preserve">FS Dawidy -- Zakup pomocy dydaktycznych dla ZSP Łady	</t>
  </si>
  <si>
    <t xml:space="preserve">FS Dawidy Bankowe I -- Zakup pomocy dydaktycznych dla ZSP Łady	</t>
  </si>
  <si>
    <t xml:space="preserve">FS Dawidy Bankowe II -- Zakup pomocy dydaktycznych dla ZSP Łady	</t>
  </si>
  <si>
    <t xml:space="preserve">FS Falenty -- Zakup pomocy dydaktycznych dla ZSP Łady	</t>
  </si>
  <si>
    <t xml:space="preserve">FS Falenty Duże -- Zakup pomocy dydaktycznych dla ZSP Łady	</t>
  </si>
  <si>
    <t xml:space="preserve">FS Falenty Nowe -- Zakup pomocy dydaktycznych dla ZSP Łady	</t>
  </si>
  <si>
    <t xml:space="preserve">FS Jaworowa II -- Zakup pomocy dydaktycznych dla ZSP Łady	</t>
  </si>
  <si>
    <t xml:space="preserve">FS Łady -- Zakup pomocy dydaktycznych dla ZSP Łady	</t>
  </si>
  <si>
    <t xml:space="preserve">FS Podolszyn Nowy -- Zakup pomocy dydaktycznych dla ZSP Łady	</t>
  </si>
  <si>
    <t xml:space="preserve">FS Rybie I -- Zakup pomocy dydaktycznych do SP Raszyn	</t>
  </si>
  <si>
    <t xml:space="preserve">FS Janki -- Zakup klimatyzatorów dla SP Sękocin	</t>
  </si>
  <si>
    <t xml:space="preserve">FS Laszczki -- Zakup klimatyzacji dla SP Sękocin	</t>
  </si>
  <si>
    <t xml:space="preserve">FS Sękocin Nowy -- Zakup klimatyzatora dla SP Sękocin	</t>
  </si>
  <si>
    <t xml:space="preserve">FS Sękocin Stary -- Zakup klimatyzatora dla SP Sękocin	</t>
  </si>
  <si>
    <t xml:space="preserve">FS Słomin -- Zakup klimatyzacji dla SP Sękocin	</t>
  </si>
  <si>
    <t xml:space="preserve">FS Wypędy -- Zakup i montaż klimatyzacji dla SP Sękocin	</t>
  </si>
  <si>
    <t>851 Ochrona zdrowia</t>
  </si>
  <si>
    <t>85195 Pozostała działalność</t>
  </si>
  <si>
    <t>4110 Składki na ubezpieczenia społeczne</t>
  </si>
  <si>
    <t xml:space="preserve">FS Dawidy -- "Zdrowy kręgosłup" - otwieranie i zamykanie obiektu	</t>
  </si>
  <si>
    <t xml:space="preserve">FS Dawidy -- "Zdrowy kręgosłup"	</t>
  </si>
  <si>
    <t xml:space="preserve">FS Dawidy Bankowe I -- "Zdrowy kręgosłup" - otwieranie i zamykanie obiektu	</t>
  </si>
  <si>
    <t xml:space="preserve">FS Dawidy Bankowe I -- "Zdrowy kręgosłup"	</t>
  </si>
  <si>
    <t xml:space="preserve">FS Falenty Nowe -- "Zdrowy kręgosłup"	</t>
  </si>
  <si>
    <t xml:space="preserve">FS Jaworowa I -- "Zdrowy kręgosłup"	</t>
  </si>
  <si>
    <t xml:space="preserve">FS Raszyn I -- "Zdrowy kręgosłup"	</t>
  </si>
  <si>
    <t xml:space="preserve">FS Rybie II -- "Zdrowy kręgosłup"	</t>
  </si>
  <si>
    <t xml:space="preserve">FS Rybie II -- Korektywa dla dzieci	</t>
  </si>
  <si>
    <t>4120 Składki na Fundusz Pracy oraz Fundusz Solidarnościowy</t>
  </si>
  <si>
    <t>4170 Wynagrodzenia bezosobowe</t>
  </si>
  <si>
    <t xml:space="preserve">FS Dawidy -- "Zdrowy kręgosłup" - zakup sprzętu	</t>
  </si>
  <si>
    <t xml:space="preserve">FS Dawidy Bankowe I -- "Zdrowy kręgosłup" - zakup sprzętu	</t>
  </si>
  <si>
    <t xml:space="preserve">FS Jaworowa I -- Warsztaty z pierwszej pomocy	</t>
  </si>
  <si>
    <t>854 Edukacyjna opieka wychowawcza</t>
  </si>
  <si>
    <t>85495 Pozostała działalność</t>
  </si>
  <si>
    <t xml:space="preserve">FS Nowe Grocholice -- Zakup sprzętów, wyposażenia do nowo wybudowanej Świetlicy i na teren zewnętrzny	</t>
  </si>
  <si>
    <t xml:space="preserve">FS Rybie II -- Zakup nagród za udział w konkursach organizowanych i turnieje w świetlicy środowiskowej	</t>
  </si>
  <si>
    <t xml:space="preserve">FS Rybie II -- Zakup sprzętu i wyposażenia na świetlicę środowiskową "Świetlik" w Rybiu	</t>
  </si>
  <si>
    <t xml:space="preserve">FS Rybie III -- Doposażenie Świetlicy Środowiskowej "Świetlik" w Rybiu	</t>
  </si>
  <si>
    <t xml:space="preserve">FS Falenty -- Organizacja wydarzeń kulturalnych - Kino Letnie/Eko-piknik Falenty- Spektakl i warsztaty teatralne dla dzieci mieszkańców	</t>
  </si>
  <si>
    <t xml:space="preserve">FS Falenty Nowe -- Warsztaty muzyczne "Gordonki" dla dzieci	</t>
  </si>
  <si>
    <t xml:space="preserve">FS Jaworowa I -- Organizacja wydarzeń kulturalnych - teatrzyk dla dzieci	</t>
  </si>
  <si>
    <t xml:space="preserve">FS Nowe Grocholice -- Wykonanie nawodnienia terenów z zielenią przy nowo wybudowanej świetlicy	</t>
  </si>
  <si>
    <t>900 Gospodarka komunalna i ochrona środowiska</t>
  </si>
  <si>
    <t>90003 Oczyszczanie miast i wsi</t>
  </si>
  <si>
    <t xml:space="preserve">FS Dawidy -- Zakup kosza ulicznego	</t>
  </si>
  <si>
    <t xml:space="preserve">FS Falenty -- Zakup koszy ulicznych	</t>
  </si>
  <si>
    <t xml:space="preserve">FS Falenty Nowe -- Zakup koszy na psie odchody	</t>
  </si>
  <si>
    <t xml:space="preserve">FS Janki -- Zakup koszy na psie odchody i tabliczek o konieczności sprzątania po swoich pupilach	</t>
  </si>
  <si>
    <t xml:space="preserve">FS Podolszyn Nowy -- Zakup materiałów do utrzymania czystości na terenie sołectwa Podolszyn Nowy	</t>
  </si>
  <si>
    <t xml:space="preserve">FS Puchały -- Zakup koszy betonowych na śmieci	</t>
  </si>
  <si>
    <t xml:space="preserve">FS Sękocin Stary -- Zakup koszy na śmieci dla sołectwa Sękocin Stary w ilości 3 sztuki	</t>
  </si>
  <si>
    <t xml:space="preserve">FS Wypędy -- Zakup 2 koszy na śmieci	</t>
  </si>
  <si>
    <t xml:space="preserve">FS Falenty -- Wynajem toalety na plac zabaw	</t>
  </si>
  <si>
    <t xml:space="preserve">FS Janki -- Szkolenie w zakresie prawidłowej segregacji odpadów	</t>
  </si>
  <si>
    <t xml:space="preserve">FS Janki -- Wynajem toalety na plac zabaw	</t>
  </si>
  <si>
    <t xml:space="preserve">FS Łady -- Wynajem toalety przenośnej przy stawie przy ul. Za Olszyną	</t>
  </si>
  <si>
    <t xml:space="preserve">FS Raszyn I -- Wynajem toalety przenośnej	</t>
  </si>
  <si>
    <t xml:space="preserve">FS Sękocin Nowy -- Szkolenie w zakresie prawidłowej segregacji odpadów	</t>
  </si>
  <si>
    <t>90004 Utrzymanie zieleni w miastach i gminach</t>
  </si>
  <si>
    <t xml:space="preserve">FS Falenty -- Pielęgnacja skwerów i użytków zielonych	</t>
  </si>
  <si>
    <t xml:space="preserve">FS Puchały -- Utrzymanie terenu zielonego	</t>
  </si>
  <si>
    <t xml:space="preserve">FS Raszyn I -- Usługa koszenia terenu przy ul. Pruszkowskiej	</t>
  </si>
  <si>
    <t>FS Dawidy Bankowe I -- Nasadzenia zieleni - drzew i krzewów, zakup tablic informacyjnych</t>
  </si>
  <si>
    <t xml:space="preserve">FS Jaworowa II -- Renowacja Altany - zakup impregnatu i innych materiałów do drewna w celu ochrony przed zniszczeniem	</t>
  </si>
  <si>
    <t xml:space="preserve">FS Jaworowa I -- Zagospodarowanie terenu wokół Altany, remont kostki brukowej, wymiana bramy i ogrodzenia, zakup nowych nasadzeń krzewów i kwiatów	</t>
  </si>
  <si>
    <t xml:space="preserve">FS Łady -- Zakup części do naprawy ciągnika ogrodowego i podkaszarki	</t>
  </si>
  <si>
    <t xml:space="preserve">FS Łady -- Zakup materiałów eksploatacyjnych, paliwa do ciągników rolniczych, traktora ogrodowego i podkaszarek do koszenia trawy na terenach zielonych sołectwa oraz farby do pomalowania ławek	</t>
  </si>
  <si>
    <t xml:space="preserve">FS Puchały -- Utrzymanie terenu zielonego, zakup elementów małej architektury	</t>
  </si>
  <si>
    <t xml:space="preserve">FS Raszyn I -- Zakup drzew i kwiatów cebulowych, zakup donic	</t>
  </si>
  <si>
    <t xml:space="preserve">FS Raszyn I -- Zakup paliwa do kosiarki	</t>
  </si>
  <si>
    <t xml:space="preserve">FS Raszyn II -- Utrzymanie zieleni i nowe nasadzenia	</t>
  </si>
  <si>
    <t xml:space="preserve">FS Sękocin Stary -- Obsadzenie terenu zielonego w Sękocinie Starym	</t>
  </si>
  <si>
    <t xml:space="preserve">FS Jaworowa II -- Zagospodarowanie terenu wokół Altany, przełożenie kostki brukowej i płyt ECO, niwelacja terenu i zakup nowych nasadzeń krzewów i kwiatów	</t>
  </si>
  <si>
    <t xml:space="preserve">FS Łady -- Wykaszanie terenów zielonych sołectwa Łady	</t>
  </si>
  <si>
    <t xml:space="preserve">FS Podolszyn Nowy -- Pielęgnacja zieleni przy pętli autobusowej	</t>
  </si>
  <si>
    <t xml:space="preserve">FS Podolszyn Nowy -- Wykaszanie poboczy przy drogach gminnych na terenie sołectwa Podolszyn Nowy	</t>
  </si>
  <si>
    <t xml:space="preserve">FS Słomin -- Projekt i zagospodarowanie skweru przy ul. Janczewickiej	</t>
  </si>
  <si>
    <t>90015 Oświetlenie ulic, placów i dróg</t>
  </si>
  <si>
    <t xml:space="preserve">FS Falenty Duże -- Wymiana oświetlenia ulicznego na ledowe w ul. Źródlanej i Zamkowej	</t>
  </si>
  <si>
    <t xml:space="preserve">FS Janki -- Wykonanie projektu oświetlenia placu zabaw przy ulicy Falenckiej	</t>
  </si>
  <si>
    <t xml:space="preserve">FS Podolszyn Nowy -- Zakup lamp ulicznych na ul. Krokusowej	</t>
  </si>
  <si>
    <t xml:space="preserve">FS Puchały -- Wymiana lamp sodowych na ledowe - Zakup lamp LED	</t>
  </si>
  <si>
    <t>90095 Pozostała działalność</t>
  </si>
  <si>
    <t xml:space="preserve">FS Janki -- Zakup paliwa do pompy wodnej	</t>
  </si>
  <si>
    <t xml:space="preserve">FS Dawidy Bankowe I --Organizacja warsztatów ekologicznych dla dzieci i dorosłych	</t>
  </si>
  <si>
    <t xml:space="preserve">FS Raszyn II -- Organizacja i promocja programu kulturalnego Eko-Pikniku w Falentach	</t>
  </si>
  <si>
    <t xml:space="preserve">FS Rybie III -- Organizacja Eko-Pikniku dla Rezerwatu 2025 w Falentach	</t>
  </si>
  <si>
    <t>921 Kultura i ochrona dziedzictwa narodowego</t>
  </si>
  <si>
    <t>92195 Pozostała działalność</t>
  </si>
  <si>
    <t xml:space="preserve">FS Dawidy Bankowe I -- Organizacja wydarzeń kulturalnych	</t>
  </si>
  <si>
    <t xml:space="preserve">FS Rybie I -- Organizacja wydarzeń kulturalnych w świetlicy środowiskowej	</t>
  </si>
  <si>
    <t xml:space="preserve">FS Rybie III-- Organizacja warsztatów dla mieszkańców sołectwa </t>
  </si>
  <si>
    <t xml:space="preserve">FS Dawidy Bankowe II -- Organizacja wydarzeń kulturalnych pikników rodzinnych dla mieszkańców Sołectwa Dawidy Bankowe II	</t>
  </si>
  <si>
    <t xml:space="preserve">FS Falenty Nowe -- Organizacja wydarzeń kulturalnych	</t>
  </si>
  <si>
    <t xml:space="preserve">FS Jaworowa I -- Organizacja wydarzeń kulturalnych	</t>
  </si>
  <si>
    <t xml:space="preserve">FS Jaworowa II -- Organizacja wydarzeń kulturalnych, warsztaty dla mieszkańców	</t>
  </si>
  <si>
    <t xml:space="preserve">FS Rybie II -- Organizacja wydarzeń kulturalnych w świetlicy środowiskowej	</t>
  </si>
  <si>
    <t xml:space="preserve">FS Rybie III -- Organizacja warsztatów dla mieszkańców sołectwa	</t>
  </si>
  <si>
    <t xml:space="preserve">FS Rybie III -- Organizacja warsztatów świątecznych dla dzieci, w tym zakup nagród	</t>
  </si>
  <si>
    <t xml:space="preserve">FS Sękocin Nowy -- Organizacja pikników	</t>
  </si>
  <si>
    <t xml:space="preserve">FS Dawidy -- Organizacja "Mikołajki dla dzieci"	</t>
  </si>
  <si>
    <t xml:space="preserve">FS Dawidy -- Organizacja Pikniku Rodzinnego	</t>
  </si>
  <si>
    <t xml:space="preserve">FS Dawidy -- Organizacja wydarzeń kulturalnych	</t>
  </si>
  <si>
    <t xml:space="preserve">FS Dawidy Bankowe II -- Organizacja wydarzeń kulturalnych	</t>
  </si>
  <si>
    <t xml:space="preserve">FS Falenty -- Organizacja wydarzeń kulturalnych - Kino Letnie/Eko-piknik Falenty	</t>
  </si>
  <si>
    <t xml:space="preserve">FS Falenty Duże -- Organizacja Święta Rodziny przy ZSP Łady	</t>
  </si>
  <si>
    <t xml:space="preserve">FS Falenty Nowe -- Kino Letnie	</t>
  </si>
  <si>
    <t xml:space="preserve">FS Janki -- Organizacja pikników rodzinnych	</t>
  </si>
  <si>
    <t xml:space="preserve">FS Jaworowa I -- Organizacja Święta Rodziny przy ZSP Łady	</t>
  </si>
  <si>
    <t xml:space="preserve">FS Laszczki -- Organizacja pikniku na zakończenie lata	</t>
  </si>
  <si>
    <t xml:space="preserve">FS Laszczki -- Organizacja pikniku na zakończenie roku szkolnego	</t>
  </si>
  <si>
    <t xml:space="preserve">FS Łady -- Organizacja wydarzeń kulturalnych	</t>
  </si>
  <si>
    <t xml:space="preserve">FS Podolszyn Nowy -- Organizacja wydarzeń kulturalnych	</t>
  </si>
  <si>
    <t xml:space="preserve">FS Raszyn II -- Warsztaty tańców dawnych	</t>
  </si>
  <si>
    <t>FS Słomin -- Konserwacja, przeglądy i naprawa urządzeń na placu zabaw przy ul. Wierzbowej</t>
  </si>
  <si>
    <t xml:space="preserve">FS Wypędy -- Organizacja pikniku rodzinnego dla mieszkańców	</t>
  </si>
  <si>
    <t>926 Kultura fizyczna</t>
  </si>
  <si>
    <t>92695 Pozostała działalność</t>
  </si>
  <si>
    <t xml:space="preserve">FS Dawidy Bankowe II -- Organizacja ćwiczeń ogólnorozwojowych dla mieszkańców	</t>
  </si>
  <si>
    <t xml:space="preserve">FS Falenty -- Utrzymanie i zarządzanie boiskiem we wsi Falenty	</t>
  </si>
  <si>
    <t xml:space="preserve">FS Łady -- Organizacja ćwiczeń ogólnorozwojowych dla mieszkańców	</t>
  </si>
  <si>
    <t xml:space="preserve">FS Nowe Grocholice -- Opieka nad placami zabaw przy ulicy Partyzantów i Waryńskiego	</t>
  </si>
  <si>
    <t xml:space="preserve">FS Raszyn I -- Usługa koszenia oraz opieki na terenie placu zabaw przy ul. Jesiennej	</t>
  </si>
  <si>
    <t xml:space="preserve">FS Rybie III -- Zajęcia sportowo-taneczne dla mieszkańców sołectwa - TRENER	</t>
  </si>
  <si>
    <t xml:space="preserve">FS Rybie III -- Zajęcia sportowo-taneczne dla mieszkańców sołectwa- ZAMKNIĘCIE SALI PO ZAJĘCIACH	</t>
  </si>
  <si>
    <t xml:space="preserve">FS Rybie III -- Zajęcia sportowo-taneczne dla mieszkańców sołectwa	</t>
  </si>
  <si>
    <t xml:space="preserve">FS Jaworowa I -- Zajęcia ruchowe dla mieszkańców	</t>
  </si>
  <si>
    <t xml:space="preserve">FS Raszyn I -- Zakup stojaka na rowery na plac zabaw ul. Jesienna	</t>
  </si>
  <si>
    <t xml:space="preserve">FS Raszyn II -- Organizacja "Biegu Złotych Pszczół"	</t>
  </si>
  <si>
    <t xml:space="preserve">FS Rybie II -- Organizacja rodzinnych pikników sportowych	</t>
  </si>
  <si>
    <t xml:space="preserve">FS Dawidy -- Organizacja wydarzeń sportowych	</t>
  </si>
  <si>
    <t xml:space="preserve">FS Dawidy Bankowe I -- Doposażenie placu zabaw	</t>
  </si>
  <si>
    <t xml:space="preserve">FS Dawidy Bankowe I -- Organizacja wydarzeń sportowych	</t>
  </si>
  <si>
    <t xml:space="preserve">FS Łady -- Organizacja wydarzeń sportowych	</t>
  </si>
  <si>
    <t xml:space="preserve">FS Dawidy Bankowe II -- Organizacja wydarzeń sportowych	</t>
  </si>
  <si>
    <t xml:space="preserve">FS Falenty Nowe -- Organizacja wydarzeń sportowych	</t>
  </si>
  <si>
    <t xml:space="preserve">FS Janki -- Utrzymanie porządku na placu zabaw przy ulicy Falenckiej	</t>
  </si>
  <si>
    <t xml:space="preserve">FS Podolszyn Nowy -- Organizacja wydarzeń sportowych	</t>
  </si>
  <si>
    <t xml:space="preserve">FS Rybie I -- Organizacja rodzinnego pikniku sportowego	</t>
  </si>
  <si>
    <t xml:space="preserve">FS Rybie III -- Organizacja Pikniku Sportowo - rodzinnego	</t>
  </si>
  <si>
    <t xml:space="preserve">FS Rybie III -- Organizacja wydarzeń sportowych	</t>
  </si>
  <si>
    <t xml:space="preserve">FS Dawidy Bankowe I -- Doposażenie placu zabaw dla dzieci w Sołectwie Dawidy Bankowe I	</t>
  </si>
  <si>
    <t xml:space="preserve">FS Raszyn I -- Zakup i montaż urządzenia zabawowego na plac zabaw przy ul. Jesiennej	</t>
  </si>
  <si>
    <t xml:space="preserve">FS Sękocin Stary -- Wymiana urządzenia zabawowego na placu zabaw przy ul. Wierzbowej	</t>
  </si>
  <si>
    <t xml:space="preserve">FS Słomin -- Wymiana urządzenia zabawowego na placu zabaw przy ul. Wierzbowej	</t>
  </si>
  <si>
    <t>Razem</t>
  </si>
  <si>
    <t xml:space="preserve">FS Łady -- Zakup stołów i ławek	</t>
  </si>
  <si>
    <t xml:space="preserve">FS Nowe Grocholice -- Usługi transportowe	</t>
  </si>
  <si>
    <t xml:space="preserve">FS Rybie I -- Doposażenie Świetlicy Środowiskowej "Świetlik" w Rybiu	</t>
  </si>
  <si>
    <t xml:space="preserve">FS Rybie II -- Doposażenie Świetlicy Środowiskowej "Świetlik" w Rybiu	</t>
  </si>
  <si>
    <t>FS Rybie III - zakup nagród dla dzieci biorących udział w Mikołajkach w Świetlicy Środowiskowej "Świetlik"</t>
  </si>
  <si>
    <t>FS Falenty -- kino letnir, Ekopiknik</t>
  </si>
  <si>
    <t>FS Dawidy Bankowe I -- Organizacja wydarzeń kulturalnych</t>
  </si>
  <si>
    <t>FS Łady -- Organizacja wydarzeń kulturalnych</t>
  </si>
  <si>
    <t>FS Podolszyn Nowy -- Organizacja wydarzeń kulturalnych</t>
  </si>
  <si>
    <t>FS Nowe Grocholice Zakup tortu na otwarcie świetlicy i słodyczy</t>
  </si>
  <si>
    <t>4220 Artykuły spożywcze</t>
  </si>
  <si>
    <t xml:space="preserve">Załącznik Nr 2 do Uchwały nr         /2025
Rady Gminy Raszyn  z dnia 18 grudnia 2025 r.                   
w sprawie zmiany budżetu Gminy Raszyn na rok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</si>
</sst>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4" fontId="3" fillId="0" borderId="1" xfId="0" applyNumberFormat="1" applyFont="1" applyBorder="1"/>
    <xf numFmtId="0" fontId="2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4" fontId="6" fillId="0" borderId="1" xfId="0" applyNumberFormat="1" applyFont="1" applyBorder="1"/>
    <xf numFmtId="4" fontId="0" fillId="0" borderId="0" xfId="0" applyNumberFormat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4" fontId="8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4" fontId="11" fillId="0" borderId="0" xfId="0" applyNumberFormat="1" applyFont="1"/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wrapText="1"/>
    </xf>
    <xf numFmtId="4" fontId="9" fillId="0" borderId="0" xfId="0" applyNumberFormat="1" applyFont="1" applyAlignment="1">
      <alignment wrapText="1"/>
    </xf>
    <xf numFmtId="4" fontId="1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E2C-BFD9-4929-9662-2F442C88D042}">
  <sheetPr>
    <pageSetUpPr fitToPage="1"/>
  </sheetPr>
  <dimension ref="B1:J403"/>
  <sheetViews>
    <sheetView tabSelected="1" workbookViewId="0">
      <selection activeCell="K9" sqref="K9"/>
    </sheetView>
  </sheetViews>
  <sheetFormatPr defaultRowHeight="15" x14ac:dyDescent="0.25"/>
  <cols>
    <col min="2" max="2" width="55" customWidth="1"/>
    <col min="3" max="3" width="15.7109375" customWidth="1"/>
    <col min="4" max="4" width="13.5703125" style="23" customWidth="1"/>
    <col min="5" max="5" width="19.85546875" customWidth="1"/>
    <col min="7" max="7" width="11.28515625" bestFit="1" customWidth="1"/>
  </cols>
  <sheetData>
    <row r="1" spans="2:5" ht="58.5" customHeight="1" x14ac:dyDescent="0.25">
      <c r="C1" s="30" t="s">
        <v>294</v>
      </c>
      <c r="D1" s="30"/>
      <c r="E1" s="30"/>
    </row>
    <row r="3" spans="2:5" ht="15.75" x14ac:dyDescent="0.25">
      <c r="B3" s="29" t="s">
        <v>0</v>
      </c>
      <c r="C3" s="29"/>
      <c r="D3" s="29"/>
      <c r="E3" s="29"/>
    </row>
    <row r="5" spans="2:5" x14ac:dyDescent="0.25">
      <c r="B5" s="1" t="s">
        <v>1</v>
      </c>
      <c r="C5" s="1" t="s">
        <v>2</v>
      </c>
      <c r="D5" s="17" t="s">
        <v>3</v>
      </c>
      <c r="E5" s="1" t="s">
        <v>4</v>
      </c>
    </row>
    <row r="6" spans="2:5" x14ac:dyDescent="0.25">
      <c r="B6" s="2" t="s">
        <v>5</v>
      </c>
      <c r="C6" s="3">
        <f>C7</f>
        <v>38588</v>
      </c>
      <c r="D6" s="18">
        <v>0</v>
      </c>
      <c r="E6" s="3">
        <f>C6+D6</f>
        <v>38588</v>
      </c>
    </row>
    <row r="7" spans="2:5" x14ac:dyDescent="0.25">
      <c r="B7" s="4" t="s">
        <v>6</v>
      </c>
      <c r="C7" s="3">
        <f>C8</f>
        <v>38588</v>
      </c>
      <c r="D7" s="19">
        <v>0</v>
      </c>
      <c r="E7" s="3">
        <f t="shared" ref="E7:E70" si="0">C7+D7</f>
        <v>38588</v>
      </c>
    </row>
    <row r="8" spans="2:5" x14ac:dyDescent="0.25">
      <c r="B8" s="6" t="s">
        <v>7</v>
      </c>
      <c r="C8" s="3">
        <f>C9+C10</f>
        <v>38588</v>
      </c>
      <c r="D8" s="19">
        <v>0</v>
      </c>
      <c r="E8" s="3">
        <f t="shared" si="0"/>
        <v>38588</v>
      </c>
    </row>
    <row r="9" spans="2:5" ht="39" x14ac:dyDescent="0.25">
      <c r="B9" s="7" t="s">
        <v>8</v>
      </c>
      <c r="C9" s="8">
        <v>20000</v>
      </c>
      <c r="D9" s="20">
        <v>0</v>
      </c>
      <c r="E9" s="15">
        <f t="shared" si="0"/>
        <v>20000</v>
      </c>
    </row>
    <row r="10" spans="2:5" ht="26.25" x14ac:dyDescent="0.25">
      <c r="B10" s="7" t="s">
        <v>9</v>
      </c>
      <c r="C10" s="8">
        <v>18588</v>
      </c>
      <c r="D10" s="20">
        <v>0</v>
      </c>
      <c r="E10" s="15">
        <f t="shared" si="0"/>
        <v>18588</v>
      </c>
    </row>
    <row r="11" spans="2:5" x14ac:dyDescent="0.25">
      <c r="B11" s="9" t="s">
        <v>10</v>
      </c>
      <c r="C11" s="3">
        <f>C12+C21</f>
        <v>69200</v>
      </c>
      <c r="D11" s="18">
        <f t="shared" ref="D11" si="1">D12+D21</f>
        <v>0</v>
      </c>
      <c r="E11" s="3">
        <f t="shared" si="0"/>
        <v>69200</v>
      </c>
    </row>
    <row r="12" spans="2:5" x14ac:dyDescent="0.25">
      <c r="B12" s="4" t="s">
        <v>11</v>
      </c>
      <c r="C12" s="3">
        <f>C15+C19+C13</f>
        <v>49100</v>
      </c>
      <c r="D12" s="19">
        <f t="shared" ref="D12" si="2">D15+D19+D13</f>
        <v>0</v>
      </c>
      <c r="E12" s="3">
        <f t="shared" si="0"/>
        <v>49100</v>
      </c>
    </row>
    <row r="13" spans="2:5" x14ac:dyDescent="0.25">
      <c r="B13" s="6" t="s">
        <v>12</v>
      </c>
      <c r="C13" s="3">
        <v>1100</v>
      </c>
      <c r="D13" s="19">
        <v>0</v>
      </c>
      <c r="E13" s="3">
        <f t="shared" si="0"/>
        <v>1100</v>
      </c>
    </row>
    <row r="14" spans="2:5" x14ac:dyDescent="0.25">
      <c r="B14" s="7" t="s">
        <v>13</v>
      </c>
      <c r="C14" s="8">
        <v>1100</v>
      </c>
      <c r="D14" s="20">
        <v>0</v>
      </c>
      <c r="E14" s="15">
        <f t="shared" si="0"/>
        <v>1100</v>
      </c>
    </row>
    <row r="15" spans="2:5" x14ac:dyDescent="0.25">
      <c r="B15" s="6" t="s">
        <v>7</v>
      </c>
      <c r="C15" s="3">
        <f>SUM(C16:C18)</f>
        <v>18000</v>
      </c>
      <c r="D15" s="19">
        <v>0</v>
      </c>
      <c r="E15" s="3">
        <f t="shared" si="0"/>
        <v>18000</v>
      </c>
    </row>
    <row r="16" spans="2:5" x14ac:dyDescent="0.25">
      <c r="B16" s="7" t="s">
        <v>14</v>
      </c>
      <c r="C16" s="8">
        <v>4000</v>
      </c>
      <c r="D16" s="20">
        <v>0</v>
      </c>
      <c r="E16" s="15">
        <f t="shared" si="0"/>
        <v>4000</v>
      </c>
    </row>
    <row r="17" spans="2:5" x14ac:dyDescent="0.25">
      <c r="B17" s="7" t="s">
        <v>15</v>
      </c>
      <c r="C17" s="8">
        <v>14000</v>
      </c>
      <c r="D17" s="20">
        <v>0</v>
      </c>
      <c r="E17" s="15">
        <f t="shared" si="0"/>
        <v>14000</v>
      </c>
    </row>
    <row r="18" spans="2:5" ht="26.25" x14ac:dyDescent="0.25">
      <c r="B18" s="7" t="s">
        <v>16</v>
      </c>
      <c r="C18" s="8">
        <v>0</v>
      </c>
      <c r="D18" s="20">
        <v>0</v>
      </c>
      <c r="E18" s="15">
        <f t="shared" si="0"/>
        <v>0</v>
      </c>
    </row>
    <row r="19" spans="2:5" x14ac:dyDescent="0.25">
      <c r="B19" s="6" t="s">
        <v>17</v>
      </c>
      <c r="C19" s="3">
        <v>30000</v>
      </c>
      <c r="D19" s="19">
        <v>0</v>
      </c>
      <c r="E19" s="3">
        <f t="shared" si="0"/>
        <v>30000</v>
      </c>
    </row>
    <row r="20" spans="2:5" ht="26.25" x14ac:dyDescent="0.25">
      <c r="B20" s="7" t="s">
        <v>18</v>
      </c>
      <c r="C20" s="8">
        <v>30000</v>
      </c>
      <c r="D20" s="20">
        <v>0</v>
      </c>
      <c r="E20" s="15">
        <f t="shared" si="0"/>
        <v>30000</v>
      </c>
    </row>
    <row r="21" spans="2:5" x14ac:dyDescent="0.25">
      <c r="B21" s="4" t="s">
        <v>19</v>
      </c>
      <c r="C21" s="3">
        <f>C22+C24</f>
        <v>20100</v>
      </c>
      <c r="D21" s="19">
        <v>0</v>
      </c>
      <c r="E21" s="3">
        <f t="shared" si="0"/>
        <v>20100</v>
      </c>
    </row>
    <row r="22" spans="2:5" x14ac:dyDescent="0.25">
      <c r="B22" s="6" t="s">
        <v>20</v>
      </c>
      <c r="C22" s="3">
        <f>SUM(C23)</f>
        <v>8100</v>
      </c>
      <c r="D22" s="19">
        <v>0</v>
      </c>
      <c r="E22" s="3">
        <f t="shared" si="0"/>
        <v>8100</v>
      </c>
    </row>
    <row r="23" spans="2:5" x14ac:dyDescent="0.25">
      <c r="B23" s="7" t="s">
        <v>21</v>
      </c>
      <c r="C23" s="8">
        <v>8100</v>
      </c>
      <c r="D23" s="20">
        <v>0</v>
      </c>
      <c r="E23" s="15">
        <f t="shared" si="0"/>
        <v>8100</v>
      </c>
    </row>
    <row r="24" spans="2:5" x14ac:dyDescent="0.25">
      <c r="B24" s="6" t="s">
        <v>22</v>
      </c>
      <c r="C24" s="3">
        <f>C25</f>
        <v>12000</v>
      </c>
      <c r="D24" s="19">
        <v>0</v>
      </c>
      <c r="E24" s="3">
        <f t="shared" si="0"/>
        <v>12000</v>
      </c>
    </row>
    <row r="25" spans="2:5" x14ac:dyDescent="0.25">
      <c r="B25" s="7" t="s">
        <v>23</v>
      </c>
      <c r="C25" s="8">
        <v>12000</v>
      </c>
      <c r="D25" s="20">
        <v>0</v>
      </c>
      <c r="E25" s="15">
        <f t="shared" si="0"/>
        <v>12000</v>
      </c>
    </row>
    <row r="26" spans="2:5" x14ac:dyDescent="0.25">
      <c r="B26" s="9" t="s">
        <v>24</v>
      </c>
      <c r="C26" s="3">
        <f>C27+C53</f>
        <v>167340</v>
      </c>
      <c r="D26" s="18">
        <f>D27+D53</f>
        <v>-660</v>
      </c>
      <c r="E26" s="3">
        <f t="shared" si="0"/>
        <v>166680</v>
      </c>
    </row>
    <row r="27" spans="2:5" x14ac:dyDescent="0.25">
      <c r="B27" s="4" t="s">
        <v>25</v>
      </c>
      <c r="C27" s="3">
        <f>C28+C40+C42</f>
        <v>117052</v>
      </c>
      <c r="D27" s="19">
        <f>D28+D40+D42</f>
        <v>-1000</v>
      </c>
      <c r="E27" s="3">
        <f t="shared" si="0"/>
        <v>116052</v>
      </c>
    </row>
    <row r="28" spans="2:5" x14ac:dyDescent="0.25">
      <c r="B28" s="6" t="s">
        <v>20</v>
      </c>
      <c r="C28" s="3">
        <f>SUM(C29:C39)</f>
        <v>89213</v>
      </c>
      <c r="D28" s="5">
        <f>SUM(D29:D39)</f>
        <v>-1000</v>
      </c>
      <c r="E28" s="3">
        <f t="shared" si="0"/>
        <v>88213</v>
      </c>
    </row>
    <row r="29" spans="2:5" ht="26.25" x14ac:dyDescent="0.25">
      <c r="B29" s="7" t="s">
        <v>26</v>
      </c>
      <c r="C29" s="8">
        <v>1500</v>
      </c>
      <c r="D29" s="20">
        <v>0</v>
      </c>
      <c r="E29" s="15">
        <f t="shared" si="0"/>
        <v>1500</v>
      </c>
    </row>
    <row r="30" spans="2:5" x14ac:dyDescent="0.25">
      <c r="B30" s="7" t="s">
        <v>27</v>
      </c>
      <c r="C30" s="8">
        <v>754</v>
      </c>
      <c r="D30" s="20">
        <v>0</v>
      </c>
      <c r="E30" s="15">
        <f t="shared" si="0"/>
        <v>754</v>
      </c>
    </row>
    <row r="31" spans="2:5" x14ac:dyDescent="0.25">
      <c r="B31" s="7" t="s">
        <v>28</v>
      </c>
      <c r="C31" s="8">
        <v>11000</v>
      </c>
      <c r="D31" s="20">
        <v>0</v>
      </c>
      <c r="E31" s="15">
        <f t="shared" si="0"/>
        <v>11000</v>
      </c>
    </row>
    <row r="32" spans="2:5" x14ac:dyDescent="0.25">
      <c r="B32" s="7" t="s">
        <v>29</v>
      </c>
      <c r="C32" s="8">
        <v>6400</v>
      </c>
      <c r="D32" s="20">
        <v>-1000</v>
      </c>
      <c r="E32" s="15">
        <f t="shared" si="0"/>
        <v>5400</v>
      </c>
    </row>
    <row r="33" spans="2:5" ht="26.25" x14ac:dyDescent="0.25">
      <c r="B33" s="7" t="s">
        <v>30</v>
      </c>
      <c r="C33" s="8">
        <v>10400</v>
      </c>
      <c r="D33" s="20">
        <v>0</v>
      </c>
      <c r="E33" s="15">
        <f t="shared" si="0"/>
        <v>10400</v>
      </c>
    </row>
    <row r="34" spans="2:5" x14ac:dyDescent="0.25">
      <c r="B34" s="7" t="s">
        <v>31</v>
      </c>
      <c r="C34" s="8">
        <v>5000</v>
      </c>
      <c r="D34" s="20">
        <v>0</v>
      </c>
      <c r="E34" s="15">
        <f t="shared" si="0"/>
        <v>5000</v>
      </c>
    </row>
    <row r="35" spans="2:5" x14ac:dyDescent="0.25">
      <c r="B35" s="7" t="s">
        <v>32</v>
      </c>
      <c r="C35" s="8">
        <v>13100</v>
      </c>
      <c r="D35" s="20">
        <v>0</v>
      </c>
      <c r="E35" s="15">
        <f t="shared" si="0"/>
        <v>13100</v>
      </c>
    </row>
    <row r="36" spans="2:5" x14ac:dyDescent="0.25">
      <c r="B36" s="7" t="s">
        <v>33</v>
      </c>
      <c r="C36" s="8">
        <v>17455</v>
      </c>
      <c r="D36" s="20">
        <v>0</v>
      </c>
      <c r="E36" s="15">
        <f t="shared" si="0"/>
        <v>17455</v>
      </c>
    </row>
    <row r="37" spans="2:5" x14ac:dyDescent="0.25">
      <c r="B37" s="7" t="s">
        <v>34</v>
      </c>
      <c r="C37" s="8">
        <v>8000</v>
      </c>
      <c r="D37" s="20">
        <v>0</v>
      </c>
      <c r="E37" s="15">
        <f t="shared" si="0"/>
        <v>8000</v>
      </c>
    </row>
    <row r="38" spans="2:5" ht="26.25" x14ac:dyDescent="0.25">
      <c r="B38" s="7" t="s">
        <v>35</v>
      </c>
      <c r="C38" s="8">
        <v>14604</v>
      </c>
      <c r="D38" s="20">
        <v>0</v>
      </c>
      <c r="E38" s="15">
        <f t="shared" si="0"/>
        <v>14604</v>
      </c>
    </row>
    <row r="39" spans="2:5" x14ac:dyDescent="0.25">
      <c r="B39" s="7" t="s">
        <v>36</v>
      </c>
      <c r="C39" s="8">
        <v>1000</v>
      </c>
      <c r="D39" s="20">
        <v>0</v>
      </c>
      <c r="E39" s="15">
        <f t="shared" si="0"/>
        <v>1000</v>
      </c>
    </row>
    <row r="40" spans="2:5" x14ac:dyDescent="0.25">
      <c r="B40" s="6" t="s">
        <v>37</v>
      </c>
      <c r="C40" s="28">
        <f>C41</f>
        <v>2100</v>
      </c>
      <c r="D40" s="21">
        <f>D41</f>
        <v>0</v>
      </c>
      <c r="E40" s="3">
        <f t="shared" si="0"/>
        <v>2100</v>
      </c>
    </row>
    <row r="41" spans="2:5" x14ac:dyDescent="0.25">
      <c r="B41" s="10" t="s">
        <v>292</v>
      </c>
      <c r="C41" s="11">
        <v>2100</v>
      </c>
      <c r="D41" s="20">
        <v>0</v>
      </c>
      <c r="E41" s="15">
        <f t="shared" si="0"/>
        <v>2100</v>
      </c>
    </row>
    <row r="42" spans="2:5" x14ac:dyDescent="0.25">
      <c r="B42" s="6" t="s">
        <v>7</v>
      </c>
      <c r="C42" s="3">
        <v>25739</v>
      </c>
      <c r="D42" s="19">
        <v>0</v>
      </c>
      <c r="E42" s="3">
        <f t="shared" si="0"/>
        <v>25739</v>
      </c>
    </row>
    <row r="43" spans="2:5" ht="26.25" x14ac:dyDescent="0.25">
      <c r="B43" s="7" t="s">
        <v>38</v>
      </c>
      <c r="C43" s="8">
        <v>3000</v>
      </c>
      <c r="D43" s="20">
        <v>0</v>
      </c>
      <c r="E43" s="15">
        <f t="shared" si="0"/>
        <v>3000</v>
      </c>
    </row>
    <row r="44" spans="2:5" ht="26.25" x14ac:dyDescent="0.25">
      <c r="B44" s="7" t="s">
        <v>39</v>
      </c>
      <c r="C44" s="8">
        <v>3000</v>
      </c>
      <c r="D44" s="20">
        <v>0</v>
      </c>
      <c r="E44" s="15">
        <f t="shared" si="0"/>
        <v>3000</v>
      </c>
    </row>
    <row r="45" spans="2:5" x14ac:dyDescent="0.25">
      <c r="B45" s="7" t="s">
        <v>40</v>
      </c>
      <c r="C45" s="8">
        <v>4000</v>
      </c>
      <c r="D45" s="20">
        <v>0</v>
      </c>
      <c r="E45" s="15">
        <f t="shared" si="0"/>
        <v>4000</v>
      </c>
    </row>
    <row r="46" spans="2:5" x14ac:dyDescent="0.25">
      <c r="B46" s="7" t="s">
        <v>41</v>
      </c>
      <c r="C46" s="8">
        <v>1600</v>
      </c>
      <c r="D46" s="20">
        <v>0</v>
      </c>
      <c r="E46" s="15">
        <f t="shared" si="0"/>
        <v>1600</v>
      </c>
    </row>
    <row r="47" spans="2:5" x14ac:dyDescent="0.25">
      <c r="B47" s="7" t="s">
        <v>42</v>
      </c>
      <c r="C47" s="8">
        <v>1000</v>
      </c>
      <c r="D47" s="20">
        <v>0</v>
      </c>
      <c r="E47" s="15">
        <f t="shared" si="0"/>
        <v>1000</v>
      </c>
    </row>
    <row r="48" spans="2:5" x14ac:dyDescent="0.25">
      <c r="B48" s="7" t="s">
        <v>43</v>
      </c>
      <c r="C48" s="8">
        <v>4000</v>
      </c>
      <c r="D48" s="20">
        <v>0</v>
      </c>
      <c r="E48" s="15">
        <f t="shared" si="0"/>
        <v>4000</v>
      </c>
    </row>
    <row r="49" spans="2:5" ht="26.25" x14ac:dyDescent="0.25">
      <c r="B49" s="7" t="s">
        <v>44</v>
      </c>
      <c r="C49" s="8">
        <v>1000</v>
      </c>
      <c r="D49" s="20">
        <v>0</v>
      </c>
      <c r="E49" s="15">
        <f t="shared" si="0"/>
        <v>1000</v>
      </c>
    </row>
    <row r="50" spans="2:5" ht="26.25" x14ac:dyDescent="0.25">
      <c r="B50" s="7" t="s">
        <v>45</v>
      </c>
      <c r="C50" s="8">
        <v>3139</v>
      </c>
      <c r="D50" s="20">
        <v>0</v>
      </c>
      <c r="E50" s="15">
        <f t="shared" si="0"/>
        <v>3139</v>
      </c>
    </row>
    <row r="51" spans="2:5" ht="26.25" x14ac:dyDescent="0.25">
      <c r="B51" s="7" t="s">
        <v>46</v>
      </c>
      <c r="C51" s="8">
        <v>3000</v>
      </c>
      <c r="D51" s="20">
        <v>0</v>
      </c>
      <c r="E51" s="15">
        <f t="shared" si="0"/>
        <v>3000</v>
      </c>
    </row>
    <row r="52" spans="2:5" x14ac:dyDescent="0.25">
      <c r="B52" s="7" t="s">
        <v>47</v>
      </c>
      <c r="C52" s="8">
        <v>2000</v>
      </c>
      <c r="D52" s="20">
        <v>0</v>
      </c>
      <c r="E52" s="15">
        <f t="shared" si="0"/>
        <v>2000</v>
      </c>
    </row>
    <row r="53" spans="2:5" x14ac:dyDescent="0.25">
      <c r="B53" s="12" t="s">
        <v>48</v>
      </c>
      <c r="C53" s="3">
        <f>C54+C66</f>
        <v>50288</v>
      </c>
      <c r="D53" s="19">
        <f>D54+D66</f>
        <v>340</v>
      </c>
      <c r="E53" s="3">
        <f t="shared" si="0"/>
        <v>50628</v>
      </c>
    </row>
    <row r="54" spans="2:5" x14ac:dyDescent="0.25">
      <c r="B54" s="6" t="s">
        <v>20</v>
      </c>
      <c r="C54" s="3">
        <f>SUM(C55:C65)</f>
        <v>39888</v>
      </c>
      <c r="D54" s="19">
        <f t="shared" ref="D54" si="3">SUM(D55:D65)</f>
        <v>340</v>
      </c>
      <c r="E54" s="3">
        <f t="shared" si="0"/>
        <v>40228</v>
      </c>
    </row>
    <row r="55" spans="2:5" x14ac:dyDescent="0.25">
      <c r="B55" s="7" t="s">
        <v>49</v>
      </c>
      <c r="C55" s="8">
        <v>2378</v>
      </c>
      <c r="D55" s="20">
        <v>0</v>
      </c>
      <c r="E55" s="15">
        <f t="shared" si="0"/>
        <v>2378</v>
      </c>
    </row>
    <row r="56" spans="2:5" x14ac:dyDescent="0.25">
      <c r="B56" s="7" t="s">
        <v>50</v>
      </c>
      <c r="C56" s="8">
        <v>1000</v>
      </c>
      <c r="D56" s="20">
        <v>0</v>
      </c>
      <c r="E56" s="15">
        <f t="shared" si="0"/>
        <v>1000</v>
      </c>
    </row>
    <row r="57" spans="2:5" x14ac:dyDescent="0.25">
      <c r="B57" s="7" t="s">
        <v>51</v>
      </c>
      <c r="C57" s="8">
        <v>1500</v>
      </c>
      <c r="D57" s="20">
        <v>0</v>
      </c>
      <c r="E57" s="15">
        <f t="shared" si="0"/>
        <v>1500</v>
      </c>
    </row>
    <row r="58" spans="2:5" x14ac:dyDescent="0.25">
      <c r="B58" s="7" t="s">
        <v>52</v>
      </c>
      <c r="C58" s="8">
        <v>2000</v>
      </c>
      <c r="D58" s="20">
        <v>-860</v>
      </c>
      <c r="E58" s="15">
        <f t="shared" si="0"/>
        <v>1140</v>
      </c>
    </row>
    <row r="59" spans="2:5" x14ac:dyDescent="0.25">
      <c r="B59" s="7" t="s">
        <v>53</v>
      </c>
      <c r="C59" s="8">
        <v>4310</v>
      </c>
      <c r="D59" s="20">
        <v>0</v>
      </c>
      <c r="E59" s="15">
        <f t="shared" si="0"/>
        <v>4310</v>
      </c>
    </row>
    <row r="60" spans="2:5" x14ac:dyDescent="0.25">
      <c r="B60" s="7" t="s">
        <v>54</v>
      </c>
      <c r="C60" s="8">
        <v>10000</v>
      </c>
      <c r="D60" s="20">
        <v>0</v>
      </c>
      <c r="E60" s="15">
        <f t="shared" si="0"/>
        <v>10000</v>
      </c>
    </row>
    <row r="61" spans="2:5" x14ac:dyDescent="0.25">
      <c r="B61" s="7" t="s">
        <v>55</v>
      </c>
      <c r="C61" s="8">
        <v>8000</v>
      </c>
      <c r="D61" s="20">
        <v>0</v>
      </c>
      <c r="E61" s="15">
        <f t="shared" si="0"/>
        <v>8000</v>
      </c>
    </row>
    <row r="62" spans="2:5" x14ac:dyDescent="0.25">
      <c r="B62" s="7" t="s">
        <v>56</v>
      </c>
      <c r="C62" s="8">
        <v>6000</v>
      </c>
      <c r="D62" s="20">
        <v>-1300</v>
      </c>
      <c r="E62" s="15">
        <f t="shared" si="0"/>
        <v>4700</v>
      </c>
    </row>
    <row r="63" spans="2:5" x14ac:dyDescent="0.25">
      <c r="B63" s="7" t="s">
        <v>57</v>
      </c>
      <c r="C63" s="8">
        <v>200</v>
      </c>
      <c r="D63" s="20">
        <v>0</v>
      </c>
      <c r="E63" s="15">
        <f t="shared" si="0"/>
        <v>200</v>
      </c>
    </row>
    <row r="64" spans="2:5" x14ac:dyDescent="0.25">
      <c r="B64" s="7" t="s">
        <v>58</v>
      </c>
      <c r="C64" s="8">
        <v>4500</v>
      </c>
      <c r="D64" s="20">
        <v>0</v>
      </c>
      <c r="E64" s="15">
        <f t="shared" si="0"/>
        <v>4500</v>
      </c>
    </row>
    <row r="65" spans="2:5" x14ac:dyDescent="0.25">
      <c r="B65" s="7" t="s">
        <v>283</v>
      </c>
      <c r="C65" s="8">
        <v>0</v>
      </c>
      <c r="D65" s="20">
        <v>2500</v>
      </c>
      <c r="E65" s="15">
        <f t="shared" si="0"/>
        <v>2500</v>
      </c>
    </row>
    <row r="66" spans="2:5" x14ac:dyDescent="0.25">
      <c r="B66" s="6" t="s">
        <v>7</v>
      </c>
      <c r="C66" s="5">
        <v>10400</v>
      </c>
      <c r="D66" s="19">
        <v>0</v>
      </c>
      <c r="E66" s="3">
        <f t="shared" si="0"/>
        <v>10400</v>
      </c>
    </row>
    <row r="67" spans="2:5" x14ac:dyDescent="0.25">
      <c r="B67" s="7" t="s">
        <v>59</v>
      </c>
      <c r="C67" s="8">
        <v>8800</v>
      </c>
      <c r="D67" s="20">
        <v>0</v>
      </c>
      <c r="E67" s="15">
        <f t="shared" si="0"/>
        <v>8800</v>
      </c>
    </row>
    <row r="68" spans="2:5" x14ac:dyDescent="0.25">
      <c r="B68" s="7" t="s">
        <v>60</v>
      </c>
      <c r="C68" s="8">
        <v>1600</v>
      </c>
      <c r="D68" s="20">
        <v>0</v>
      </c>
      <c r="E68" s="15">
        <f t="shared" si="0"/>
        <v>1600</v>
      </c>
    </row>
    <row r="69" spans="2:5" x14ac:dyDescent="0.25">
      <c r="B69" s="9" t="s">
        <v>61</v>
      </c>
      <c r="C69" s="3">
        <f>C70+C122</f>
        <v>170139</v>
      </c>
      <c r="D69" s="18">
        <f>D70+D122</f>
        <v>0</v>
      </c>
      <c r="E69" s="3">
        <f t="shared" si="0"/>
        <v>170139</v>
      </c>
    </row>
    <row r="70" spans="2:5" x14ac:dyDescent="0.25">
      <c r="B70" s="4" t="s">
        <v>62</v>
      </c>
      <c r="C70" s="3">
        <f>C71+C111</f>
        <v>155139</v>
      </c>
      <c r="D70" s="19">
        <f>D71+D111</f>
        <v>0</v>
      </c>
      <c r="E70" s="3">
        <f t="shared" si="0"/>
        <v>155139</v>
      </c>
    </row>
    <row r="71" spans="2:5" x14ac:dyDescent="0.25">
      <c r="B71" s="6" t="s">
        <v>20</v>
      </c>
      <c r="C71" s="3">
        <f>SUM(C72:C110)</f>
        <v>109139</v>
      </c>
      <c r="D71" s="19">
        <f t="shared" ref="D71" si="4">SUM(D72:D110)</f>
        <v>0</v>
      </c>
      <c r="E71" s="3">
        <f t="shared" ref="E71:E134" si="5">C71+D71</f>
        <v>109139</v>
      </c>
    </row>
    <row r="72" spans="2:5" x14ac:dyDescent="0.25">
      <c r="B72" s="7" t="s">
        <v>63</v>
      </c>
      <c r="C72" s="8">
        <v>14000</v>
      </c>
      <c r="D72" s="20">
        <v>0</v>
      </c>
      <c r="E72" s="15">
        <f t="shared" si="5"/>
        <v>14000</v>
      </c>
    </row>
    <row r="73" spans="2:5" ht="26.25" x14ac:dyDescent="0.25">
      <c r="B73" s="7" t="s">
        <v>64</v>
      </c>
      <c r="C73" s="8">
        <v>5000</v>
      </c>
      <c r="D73" s="20">
        <v>0</v>
      </c>
      <c r="E73" s="15">
        <f t="shared" si="5"/>
        <v>5000</v>
      </c>
    </row>
    <row r="74" spans="2:5" ht="26.25" x14ac:dyDescent="0.25">
      <c r="B74" s="7" t="s">
        <v>65</v>
      </c>
      <c r="C74" s="8">
        <v>2000</v>
      </c>
      <c r="D74" s="20">
        <v>0</v>
      </c>
      <c r="E74" s="15">
        <f t="shared" si="5"/>
        <v>2000</v>
      </c>
    </row>
    <row r="75" spans="2:5" ht="26.25" x14ac:dyDescent="0.25">
      <c r="B75" s="7" t="s">
        <v>66</v>
      </c>
      <c r="C75" s="8">
        <v>2000</v>
      </c>
      <c r="D75" s="20">
        <v>0</v>
      </c>
      <c r="E75" s="15">
        <f t="shared" si="5"/>
        <v>2000</v>
      </c>
    </row>
    <row r="76" spans="2:5" ht="26.25" x14ac:dyDescent="0.25">
      <c r="B76" s="7" t="s">
        <v>67</v>
      </c>
      <c r="C76" s="8">
        <v>2000</v>
      </c>
      <c r="D76" s="20">
        <v>0</v>
      </c>
      <c r="E76" s="15">
        <f t="shared" si="5"/>
        <v>2000</v>
      </c>
    </row>
    <row r="77" spans="2:5" ht="26.25" x14ac:dyDescent="0.25">
      <c r="B77" s="7" t="s">
        <v>68</v>
      </c>
      <c r="C77" s="8">
        <v>1000</v>
      </c>
      <c r="D77" s="20">
        <v>0</v>
      </c>
      <c r="E77" s="15">
        <f t="shared" si="5"/>
        <v>1000</v>
      </c>
    </row>
    <row r="78" spans="2:5" x14ac:dyDescent="0.25">
      <c r="B78" s="7" t="s">
        <v>69</v>
      </c>
      <c r="C78" s="8">
        <v>2000</v>
      </c>
      <c r="D78" s="20">
        <v>0</v>
      </c>
      <c r="E78" s="15">
        <f t="shared" si="5"/>
        <v>2000</v>
      </c>
    </row>
    <row r="79" spans="2:5" x14ac:dyDescent="0.25">
      <c r="B79" s="7" t="s">
        <v>70</v>
      </c>
      <c r="C79" s="8">
        <v>0</v>
      </c>
      <c r="D79" s="20">
        <v>0</v>
      </c>
      <c r="E79" s="15">
        <f t="shared" si="5"/>
        <v>0</v>
      </c>
    </row>
    <row r="80" spans="2:5" x14ac:dyDescent="0.25">
      <c r="B80" s="7" t="s">
        <v>71</v>
      </c>
      <c r="C80" s="8">
        <v>1139</v>
      </c>
      <c r="D80" s="20">
        <v>0</v>
      </c>
      <c r="E80" s="15">
        <f t="shared" si="5"/>
        <v>1139</v>
      </c>
    </row>
    <row r="81" spans="2:5" x14ac:dyDescent="0.25">
      <c r="B81" s="7" t="s">
        <v>72</v>
      </c>
      <c r="C81" s="8">
        <v>0</v>
      </c>
      <c r="D81" s="20">
        <v>0</v>
      </c>
      <c r="E81" s="15">
        <f t="shared" si="5"/>
        <v>0</v>
      </c>
    </row>
    <row r="82" spans="2:5" x14ac:dyDescent="0.25">
      <c r="B82" s="7" t="s">
        <v>73</v>
      </c>
      <c r="C82" s="8">
        <v>2000</v>
      </c>
      <c r="D82" s="20">
        <v>0</v>
      </c>
      <c r="E82" s="15">
        <f t="shared" si="5"/>
        <v>2000</v>
      </c>
    </row>
    <row r="83" spans="2:5" x14ac:dyDescent="0.25">
      <c r="B83" s="7" t="s">
        <v>74</v>
      </c>
      <c r="C83" s="8">
        <v>1000</v>
      </c>
      <c r="D83" s="20">
        <v>0</v>
      </c>
      <c r="E83" s="15">
        <f t="shared" si="5"/>
        <v>1000</v>
      </c>
    </row>
    <row r="84" spans="2:5" x14ac:dyDescent="0.25">
      <c r="B84" s="7" t="s">
        <v>75</v>
      </c>
      <c r="C84" s="8">
        <v>1000</v>
      </c>
      <c r="D84" s="20">
        <v>0</v>
      </c>
      <c r="E84" s="15">
        <f t="shared" si="5"/>
        <v>1000</v>
      </c>
    </row>
    <row r="85" spans="2:5" x14ac:dyDescent="0.25">
      <c r="B85" s="7" t="s">
        <v>76</v>
      </c>
      <c r="C85" s="8">
        <v>2000</v>
      </c>
      <c r="D85" s="20">
        <v>0</v>
      </c>
      <c r="E85" s="15">
        <f t="shared" si="5"/>
        <v>2000</v>
      </c>
    </row>
    <row r="86" spans="2:5" x14ac:dyDescent="0.25">
      <c r="B86" s="7" t="s">
        <v>77</v>
      </c>
      <c r="C86" s="8">
        <v>2000</v>
      </c>
      <c r="D86" s="20">
        <v>0</v>
      </c>
      <c r="E86" s="15">
        <f t="shared" si="5"/>
        <v>2000</v>
      </c>
    </row>
    <row r="87" spans="2:5" x14ac:dyDescent="0.25">
      <c r="B87" s="7" t="s">
        <v>78</v>
      </c>
      <c r="C87" s="8">
        <v>1000</v>
      </c>
      <c r="D87" s="20">
        <v>0</v>
      </c>
      <c r="E87" s="15">
        <f t="shared" si="5"/>
        <v>1000</v>
      </c>
    </row>
    <row r="88" spans="2:5" x14ac:dyDescent="0.25">
      <c r="B88" s="7" t="s">
        <v>79</v>
      </c>
      <c r="C88" s="8">
        <v>2000</v>
      </c>
      <c r="D88" s="20">
        <v>0</v>
      </c>
      <c r="E88" s="15">
        <f t="shared" si="5"/>
        <v>2000</v>
      </c>
    </row>
    <row r="89" spans="2:5" x14ac:dyDescent="0.25">
      <c r="B89" s="7" t="s">
        <v>80</v>
      </c>
      <c r="C89" s="8">
        <v>0</v>
      </c>
      <c r="D89" s="20">
        <v>0</v>
      </c>
      <c r="E89" s="15">
        <f t="shared" si="5"/>
        <v>0</v>
      </c>
    </row>
    <row r="90" spans="2:5" x14ac:dyDescent="0.25">
      <c r="B90" s="7" t="s">
        <v>81</v>
      </c>
      <c r="C90" s="8">
        <v>0</v>
      </c>
      <c r="D90" s="20">
        <v>0</v>
      </c>
      <c r="E90" s="15">
        <f t="shared" si="5"/>
        <v>0</v>
      </c>
    </row>
    <row r="91" spans="2:5" x14ac:dyDescent="0.25">
      <c r="B91" s="7" t="s">
        <v>82</v>
      </c>
      <c r="C91" s="8">
        <v>1000</v>
      </c>
      <c r="D91" s="20">
        <v>0</v>
      </c>
      <c r="E91" s="15">
        <f t="shared" si="5"/>
        <v>1000</v>
      </c>
    </row>
    <row r="92" spans="2:5" x14ac:dyDescent="0.25">
      <c r="B92" s="7" t="s">
        <v>83</v>
      </c>
      <c r="C92" s="8">
        <v>0</v>
      </c>
      <c r="D92" s="20">
        <v>0</v>
      </c>
      <c r="E92" s="15">
        <f t="shared" si="5"/>
        <v>0</v>
      </c>
    </row>
    <row r="93" spans="2:5" x14ac:dyDescent="0.25">
      <c r="B93" s="7" t="s">
        <v>84</v>
      </c>
      <c r="C93" s="8">
        <v>2000</v>
      </c>
      <c r="D93" s="20">
        <v>0</v>
      </c>
      <c r="E93" s="15">
        <f t="shared" si="5"/>
        <v>2000</v>
      </c>
    </row>
    <row r="94" spans="2:5" x14ac:dyDescent="0.25">
      <c r="B94" s="7" t="s">
        <v>85</v>
      </c>
      <c r="C94" s="8">
        <v>0</v>
      </c>
      <c r="D94" s="20">
        <v>0</v>
      </c>
      <c r="E94" s="15">
        <f t="shared" si="5"/>
        <v>0</v>
      </c>
    </row>
    <row r="95" spans="2:5" x14ac:dyDescent="0.25">
      <c r="B95" s="7" t="s">
        <v>86</v>
      </c>
      <c r="C95" s="8">
        <v>15000</v>
      </c>
      <c r="D95" s="20">
        <v>0</v>
      </c>
      <c r="E95" s="15">
        <f t="shared" si="5"/>
        <v>15000</v>
      </c>
    </row>
    <row r="96" spans="2:5" x14ac:dyDescent="0.25">
      <c r="B96" s="7" t="s">
        <v>87</v>
      </c>
      <c r="C96" s="8">
        <v>8000</v>
      </c>
      <c r="D96" s="20">
        <v>0</v>
      </c>
      <c r="E96" s="15">
        <f t="shared" si="5"/>
        <v>8000</v>
      </c>
    </row>
    <row r="97" spans="2:5" x14ac:dyDescent="0.25">
      <c r="B97" s="7" t="s">
        <v>88</v>
      </c>
      <c r="C97" s="8">
        <v>0</v>
      </c>
      <c r="D97" s="20">
        <v>0</v>
      </c>
      <c r="E97" s="15">
        <f t="shared" si="5"/>
        <v>0</v>
      </c>
    </row>
    <row r="98" spans="2:5" x14ac:dyDescent="0.25">
      <c r="B98" s="7" t="s">
        <v>89</v>
      </c>
      <c r="C98" s="8">
        <v>8000</v>
      </c>
      <c r="D98" s="20">
        <v>0</v>
      </c>
      <c r="E98" s="15">
        <f t="shared" si="5"/>
        <v>8000</v>
      </c>
    </row>
    <row r="99" spans="2:5" x14ac:dyDescent="0.25">
      <c r="B99" s="7" t="s">
        <v>90</v>
      </c>
      <c r="C99" s="8">
        <v>3000</v>
      </c>
      <c r="D99" s="20">
        <v>0</v>
      </c>
      <c r="E99" s="15">
        <f t="shared" si="5"/>
        <v>3000</v>
      </c>
    </row>
    <row r="100" spans="2:5" x14ac:dyDescent="0.25">
      <c r="B100" s="7" t="s">
        <v>91</v>
      </c>
      <c r="C100" s="8">
        <v>2000</v>
      </c>
      <c r="D100" s="20">
        <v>0</v>
      </c>
      <c r="E100" s="15">
        <f t="shared" si="5"/>
        <v>2000</v>
      </c>
    </row>
    <row r="101" spans="2:5" x14ac:dyDescent="0.25">
      <c r="B101" s="7" t="s">
        <v>92</v>
      </c>
      <c r="C101" s="8">
        <v>7000</v>
      </c>
      <c r="D101" s="20">
        <v>0</v>
      </c>
      <c r="E101" s="15">
        <f t="shared" si="5"/>
        <v>7000</v>
      </c>
    </row>
    <row r="102" spans="2:5" x14ac:dyDescent="0.25">
      <c r="B102" s="7" t="s">
        <v>93</v>
      </c>
      <c r="C102" s="8">
        <v>2000</v>
      </c>
      <c r="D102" s="20">
        <v>0</v>
      </c>
      <c r="E102" s="15">
        <f t="shared" si="5"/>
        <v>2000</v>
      </c>
    </row>
    <row r="103" spans="2:5" x14ac:dyDescent="0.25">
      <c r="B103" s="7" t="s">
        <v>94</v>
      </c>
      <c r="C103" s="8">
        <v>5000</v>
      </c>
      <c r="D103" s="20">
        <v>0</v>
      </c>
      <c r="E103" s="15">
        <f t="shared" si="5"/>
        <v>5000</v>
      </c>
    </row>
    <row r="104" spans="2:5" x14ac:dyDescent="0.25">
      <c r="B104" s="7" t="s">
        <v>95</v>
      </c>
      <c r="C104" s="8">
        <v>3000</v>
      </c>
      <c r="D104" s="20">
        <v>0</v>
      </c>
      <c r="E104" s="15">
        <f t="shared" si="5"/>
        <v>3000</v>
      </c>
    </row>
    <row r="105" spans="2:5" x14ac:dyDescent="0.25">
      <c r="B105" s="7" t="s">
        <v>96</v>
      </c>
      <c r="C105" s="8">
        <v>1000</v>
      </c>
      <c r="D105" s="20">
        <v>0</v>
      </c>
      <c r="E105" s="15">
        <f t="shared" si="5"/>
        <v>1000</v>
      </c>
    </row>
    <row r="106" spans="2:5" x14ac:dyDescent="0.25">
      <c r="B106" s="7" t="s">
        <v>97</v>
      </c>
      <c r="C106" s="8">
        <v>3000</v>
      </c>
      <c r="D106" s="20">
        <v>0</v>
      </c>
      <c r="E106" s="15">
        <f t="shared" si="5"/>
        <v>3000</v>
      </c>
    </row>
    <row r="107" spans="2:5" x14ac:dyDescent="0.25">
      <c r="B107" s="7" t="s">
        <v>98</v>
      </c>
      <c r="C107" s="8">
        <v>3000</v>
      </c>
      <c r="D107" s="20">
        <v>0</v>
      </c>
      <c r="E107" s="15">
        <f t="shared" si="5"/>
        <v>3000</v>
      </c>
    </row>
    <row r="108" spans="2:5" x14ac:dyDescent="0.25">
      <c r="B108" s="7" t="s">
        <v>99</v>
      </c>
      <c r="C108" s="8">
        <v>3000</v>
      </c>
      <c r="D108" s="20">
        <v>0</v>
      </c>
      <c r="E108" s="15">
        <f t="shared" si="5"/>
        <v>3000</v>
      </c>
    </row>
    <row r="109" spans="2:5" x14ac:dyDescent="0.25">
      <c r="B109" s="7" t="s">
        <v>100</v>
      </c>
      <c r="C109" s="8">
        <v>3000</v>
      </c>
      <c r="D109" s="20">
        <v>0</v>
      </c>
      <c r="E109" s="15">
        <f t="shared" si="5"/>
        <v>3000</v>
      </c>
    </row>
    <row r="110" spans="2:5" x14ac:dyDescent="0.25">
      <c r="B110" s="7" t="s">
        <v>101</v>
      </c>
      <c r="C110" s="8">
        <v>0</v>
      </c>
      <c r="D110" s="20">
        <v>0</v>
      </c>
      <c r="E110" s="15">
        <f t="shared" si="5"/>
        <v>0</v>
      </c>
    </row>
    <row r="111" spans="2:5" x14ac:dyDescent="0.25">
      <c r="B111" s="6" t="s">
        <v>22</v>
      </c>
      <c r="C111" s="3">
        <f>SUM(C112:C121)</f>
        <v>46000</v>
      </c>
      <c r="D111" s="19">
        <f t="shared" ref="D111" si="6">SUM(D112:D121)</f>
        <v>0</v>
      </c>
      <c r="E111" s="3">
        <f t="shared" si="5"/>
        <v>46000</v>
      </c>
    </row>
    <row r="112" spans="2:5" ht="26.25" x14ac:dyDescent="0.25">
      <c r="B112" s="7" t="s">
        <v>102</v>
      </c>
      <c r="C112" s="8">
        <v>13000</v>
      </c>
      <c r="D112" s="20">
        <v>0</v>
      </c>
      <c r="E112" s="15">
        <f t="shared" si="5"/>
        <v>13000</v>
      </c>
    </row>
    <row r="113" spans="2:5" ht="26.25" x14ac:dyDescent="0.25">
      <c r="B113" s="7" t="s">
        <v>103</v>
      </c>
      <c r="C113" s="8">
        <v>5000</v>
      </c>
      <c r="D113" s="20">
        <v>0</v>
      </c>
      <c r="E113" s="15">
        <f t="shared" si="5"/>
        <v>5000</v>
      </c>
    </row>
    <row r="114" spans="2:5" ht="26.25" x14ac:dyDescent="0.25">
      <c r="B114" s="7" t="s">
        <v>104</v>
      </c>
      <c r="C114" s="8">
        <v>6000</v>
      </c>
      <c r="D114" s="20">
        <v>0</v>
      </c>
      <c r="E114" s="15">
        <f t="shared" si="5"/>
        <v>6000</v>
      </c>
    </row>
    <row r="115" spans="2:5" ht="26.25" x14ac:dyDescent="0.25">
      <c r="B115" s="7" t="s">
        <v>105</v>
      </c>
      <c r="C115" s="8">
        <v>2000</v>
      </c>
      <c r="D115" s="20">
        <v>0</v>
      </c>
      <c r="E115" s="15">
        <f t="shared" si="5"/>
        <v>2000</v>
      </c>
    </row>
    <row r="116" spans="2:5" ht="26.25" x14ac:dyDescent="0.25">
      <c r="B116" s="7" t="s">
        <v>106</v>
      </c>
      <c r="C116" s="8">
        <v>6000</v>
      </c>
      <c r="D116" s="20">
        <v>0</v>
      </c>
      <c r="E116" s="15">
        <f t="shared" si="5"/>
        <v>6000</v>
      </c>
    </row>
    <row r="117" spans="2:5" ht="26.25" x14ac:dyDescent="0.25">
      <c r="B117" s="7" t="s">
        <v>107</v>
      </c>
      <c r="C117" s="8">
        <v>2000</v>
      </c>
      <c r="D117" s="20">
        <v>0</v>
      </c>
      <c r="E117" s="15">
        <f t="shared" si="5"/>
        <v>2000</v>
      </c>
    </row>
    <row r="118" spans="2:5" ht="26.25" x14ac:dyDescent="0.25">
      <c r="B118" s="7" t="s">
        <v>108</v>
      </c>
      <c r="C118" s="8">
        <v>2000</v>
      </c>
      <c r="D118" s="20">
        <v>0</v>
      </c>
      <c r="E118" s="15">
        <f t="shared" si="5"/>
        <v>2000</v>
      </c>
    </row>
    <row r="119" spans="2:5" ht="26.25" x14ac:dyDescent="0.25">
      <c r="B119" s="7" t="s">
        <v>109</v>
      </c>
      <c r="C119" s="8">
        <v>3000</v>
      </c>
      <c r="D119" s="20">
        <v>0</v>
      </c>
      <c r="E119" s="15">
        <f t="shared" si="5"/>
        <v>3000</v>
      </c>
    </row>
    <row r="120" spans="2:5" ht="26.25" x14ac:dyDescent="0.25">
      <c r="B120" s="7" t="s">
        <v>110</v>
      </c>
      <c r="C120" s="8">
        <v>4000</v>
      </c>
      <c r="D120" s="20">
        <v>0</v>
      </c>
      <c r="E120" s="15">
        <f t="shared" si="5"/>
        <v>4000</v>
      </c>
    </row>
    <row r="121" spans="2:5" ht="26.25" x14ac:dyDescent="0.25">
      <c r="B121" s="7" t="s">
        <v>111</v>
      </c>
      <c r="C121" s="8">
        <v>3000</v>
      </c>
      <c r="D121" s="20">
        <v>0</v>
      </c>
      <c r="E121" s="15">
        <f t="shared" si="5"/>
        <v>3000</v>
      </c>
    </row>
    <row r="122" spans="2:5" x14ac:dyDescent="0.25">
      <c r="B122" s="12" t="s">
        <v>112</v>
      </c>
      <c r="C122" s="3">
        <f>C123+C125</f>
        <v>15000</v>
      </c>
      <c r="D122" s="18">
        <v>0</v>
      </c>
      <c r="E122" s="3">
        <f t="shared" si="5"/>
        <v>15000</v>
      </c>
    </row>
    <row r="123" spans="2:5" x14ac:dyDescent="0.25">
      <c r="B123" s="6" t="s">
        <v>20</v>
      </c>
      <c r="C123" s="3">
        <v>0</v>
      </c>
      <c r="D123" s="19">
        <v>0</v>
      </c>
      <c r="E123" s="3">
        <f t="shared" si="5"/>
        <v>0</v>
      </c>
    </row>
    <row r="124" spans="2:5" x14ac:dyDescent="0.25">
      <c r="B124" s="13" t="s">
        <v>113</v>
      </c>
      <c r="C124" s="5">
        <v>0</v>
      </c>
      <c r="D124" s="19">
        <v>0</v>
      </c>
      <c r="E124" s="15">
        <f t="shared" si="5"/>
        <v>0</v>
      </c>
    </row>
    <row r="125" spans="2:5" x14ac:dyDescent="0.25">
      <c r="B125" s="6" t="s">
        <v>22</v>
      </c>
      <c r="C125" s="3">
        <v>15000</v>
      </c>
      <c r="D125" s="19">
        <v>0</v>
      </c>
      <c r="E125" s="3">
        <f t="shared" si="5"/>
        <v>15000</v>
      </c>
    </row>
    <row r="126" spans="2:5" x14ac:dyDescent="0.25">
      <c r="B126" s="14" t="s">
        <v>114</v>
      </c>
      <c r="C126" s="5">
        <v>15000</v>
      </c>
      <c r="D126" s="19">
        <v>0</v>
      </c>
      <c r="E126" s="15">
        <f t="shared" si="5"/>
        <v>15000</v>
      </c>
    </row>
    <row r="127" spans="2:5" x14ac:dyDescent="0.25">
      <c r="B127" s="9" t="s">
        <v>115</v>
      </c>
      <c r="C127" s="3">
        <f>C128</f>
        <v>85900</v>
      </c>
      <c r="D127" s="18">
        <v>0</v>
      </c>
      <c r="E127" s="3">
        <f t="shared" si="5"/>
        <v>85900</v>
      </c>
    </row>
    <row r="128" spans="2:5" x14ac:dyDescent="0.25">
      <c r="B128" s="4" t="s">
        <v>116</v>
      </c>
      <c r="C128" s="3">
        <f>C129+C148+C159</f>
        <v>85900</v>
      </c>
      <c r="D128" s="19">
        <f t="shared" ref="D128" si="7">D129+D148+D159</f>
        <v>0</v>
      </c>
      <c r="E128" s="3">
        <f t="shared" si="5"/>
        <v>85900</v>
      </c>
    </row>
    <row r="129" spans="2:5" x14ac:dyDescent="0.25">
      <c r="B129" s="6" t="s">
        <v>20</v>
      </c>
      <c r="C129" s="3">
        <f>SUM(C130:C147)</f>
        <v>41000</v>
      </c>
      <c r="D129" s="19">
        <f t="shared" ref="D129" si="8">SUM(D130:D147)</f>
        <v>0</v>
      </c>
      <c r="E129" s="3">
        <f t="shared" si="5"/>
        <v>41000</v>
      </c>
    </row>
    <row r="130" spans="2:5" ht="26.25" x14ac:dyDescent="0.25">
      <c r="B130" s="7" t="s">
        <v>117</v>
      </c>
      <c r="C130" s="8">
        <v>4000</v>
      </c>
      <c r="D130" s="20">
        <v>0</v>
      </c>
      <c r="E130" s="15">
        <f t="shared" si="5"/>
        <v>4000</v>
      </c>
    </row>
    <row r="131" spans="2:5" ht="26.25" x14ac:dyDescent="0.25">
      <c r="B131" s="7" t="s">
        <v>118</v>
      </c>
      <c r="C131" s="8">
        <v>1000</v>
      </c>
      <c r="D131" s="20">
        <v>0</v>
      </c>
      <c r="E131" s="15">
        <f t="shared" si="5"/>
        <v>1000</v>
      </c>
    </row>
    <row r="132" spans="2:5" ht="26.25" x14ac:dyDescent="0.25">
      <c r="B132" s="7" t="s">
        <v>119</v>
      </c>
      <c r="C132" s="8">
        <v>1000</v>
      </c>
      <c r="D132" s="20">
        <v>0</v>
      </c>
      <c r="E132" s="15">
        <f t="shared" si="5"/>
        <v>1000</v>
      </c>
    </row>
    <row r="133" spans="2:5" ht="26.25" x14ac:dyDescent="0.25">
      <c r="B133" s="7" t="s">
        <v>120</v>
      </c>
      <c r="C133" s="8">
        <v>3000</v>
      </c>
      <c r="D133" s="20">
        <v>0</v>
      </c>
      <c r="E133" s="15">
        <f t="shared" si="5"/>
        <v>3000</v>
      </c>
    </row>
    <row r="134" spans="2:5" ht="26.25" x14ac:dyDescent="0.25">
      <c r="B134" s="7" t="s">
        <v>121</v>
      </c>
      <c r="C134" s="8">
        <v>5000</v>
      </c>
      <c r="D134" s="20">
        <v>0</v>
      </c>
      <c r="E134" s="15">
        <f t="shared" si="5"/>
        <v>5000</v>
      </c>
    </row>
    <row r="135" spans="2:5" ht="26.25" x14ac:dyDescent="0.25">
      <c r="B135" s="7" t="s">
        <v>122</v>
      </c>
      <c r="C135" s="8">
        <v>8000</v>
      </c>
      <c r="D135" s="20">
        <v>0</v>
      </c>
      <c r="E135" s="15">
        <f t="shared" ref="E135:E198" si="9">C135+D135</f>
        <v>8000</v>
      </c>
    </row>
    <row r="136" spans="2:5" x14ac:dyDescent="0.25">
      <c r="B136" s="7" t="s">
        <v>123</v>
      </c>
      <c r="C136" s="8">
        <v>3000</v>
      </c>
      <c r="D136" s="20">
        <v>0</v>
      </c>
      <c r="E136" s="15">
        <f t="shared" si="9"/>
        <v>3000</v>
      </c>
    </row>
    <row r="137" spans="2:5" ht="26.25" x14ac:dyDescent="0.25">
      <c r="B137" s="7" t="s">
        <v>124</v>
      </c>
      <c r="C137" s="8">
        <v>2000</v>
      </c>
      <c r="D137" s="20">
        <v>0</v>
      </c>
      <c r="E137" s="15">
        <f t="shared" si="9"/>
        <v>2000</v>
      </c>
    </row>
    <row r="138" spans="2:5" ht="26.25" x14ac:dyDescent="0.25">
      <c r="B138" s="7" t="s">
        <v>125</v>
      </c>
      <c r="C138" s="8">
        <v>2000</v>
      </c>
      <c r="D138" s="20">
        <v>0</v>
      </c>
      <c r="E138" s="15">
        <f t="shared" si="9"/>
        <v>2000</v>
      </c>
    </row>
    <row r="139" spans="2:5" x14ac:dyDescent="0.25">
      <c r="B139" s="7" t="s">
        <v>126</v>
      </c>
      <c r="C139" s="8">
        <v>3000</v>
      </c>
      <c r="D139" s="20">
        <v>0</v>
      </c>
      <c r="E139" s="15">
        <f t="shared" si="9"/>
        <v>3000</v>
      </c>
    </row>
    <row r="140" spans="2:5" ht="26.25" x14ac:dyDescent="0.25">
      <c r="B140" s="7" t="s">
        <v>127</v>
      </c>
      <c r="C140" s="8">
        <v>2000</v>
      </c>
      <c r="D140" s="20">
        <v>0</v>
      </c>
      <c r="E140" s="15">
        <f t="shared" si="9"/>
        <v>2000</v>
      </c>
    </row>
    <row r="141" spans="2:5" ht="26.25" x14ac:dyDescent="0.25">
      <c r="B141" s="7" t="s">
        <v>128</v>
      </c>
      <c r="C141" s="8">
        <v>1000</v>
      </c>
      <c r="D141" s="20">
        <v>0</v>
      </c>
      <c r="E141" s="15">
        <f t="shared" si="9"/>
        <v>1000</v>
      </c>
    </row>
    <row r="142" spans="2:5" ht="26.25" x14ac:dyDescent="0.25">
      <c r="B142" s="7" t="s">
        <v>129</v>
      </c>
      <c r="C142" s="8">
        <v>1000</v>
      </c>
      <c r="D142" s="20">
        <v>0</v>
      </c>
      <c r="E142" s="15">
        <f t="shared" si="9"/>
        <v>1000</v>
      </c>
    </row>
    <row r="143" spans="2:5" ht="26.25" x14ac:dyDescent="0.25">
      <c r="B143" s="7" t="s">
        <v>130</v>
      </c>
      <c r="C143" s="8">
        <v>0</v>
      </c>
      <c r="D143" s="20">
        <v>0</v>
      </c>
      <c r="E143" s="15">
        <f t="shared" si="9"/>
        <v>0</v>
      </c>
    </row>
    <row r="144" spans="2:5" ht="26.25" x14ac:dyDescent="0.25">
      <c r="B144" s="7" t="s">
        <v>131</v>
      </c>
      <c r="C144" s="8">
        <v>0</v>
      </c>
      <c r="D144" s="20">
        <v>0</v>
      </c>
      <c r="E144" s="15">
        <f t="shared" si="9"/>
        <v>0</v>
      </c>
    </row>
    <row r="145" spans="2:5" ht="26.25" x14ac:dyDescent="0.25">
      <c r="B145" s="7" t="s">
        <v>132</v>
      </c>
      <c r="C145" s="8">
        <v>2000</v>
      </c>
      <c r="D145" s="20">
        <v>0</v>
      </c>
      <c r="E145" s="15">
        <f t="shared" si="9"/>
        <v>2000</v>
      </c>
    </row>
    <row r="146" spans="2:5" x14ac:dyDescent="0.25">
      <c r="B146" s="7" t="s">
        <v>133</v>
      </c>
      <c r="C146" s="8">
        <v>1500</v>
      </c>
      <c r="D146" s="20">
        <v>0</v>
      </c>
      <c r="E146" s="15">
        <f t="shared" si="9"/>
        <v>1500</v>
      </c>
    </row>
    <row r="147" spans="2:5" ht="26.25" x14ac:dyDescent="0.25">
      <c r="B147" s="7" t="s">
        <v>134</v>
      </c>
      <c r="C147" s="8">
        <v>1500</v>
      </c>
      <c r="D147" s="20">
        <v>0</v>
      </c>
      <c r="E147" s="15">
        <f t="shared" si="9"/>
        <v>1500</v>
      </c>
    </row>
    <row r="148" spans="2:5" x14ac:dyDescent="0.25">
      <c r="B148" s="6" t="s">
        <v>135</v>
      </c>
      <c r="C148" s="5">
        <f>SUM(C149:C158)</f>
        <v>25400</v>
      </c>
      <c r="D148" s="19">
        <f t="shared" ref="D148" si="10">SUM(D149:D158)</f>
        <v>0</v>
      </c>
      <c r="E148" s="3">
        <f t="shared" si="9"/>
        <v>25400</v>
      </c>
    </row>
    <row r="149" spans="2:5" x14ac:dyDescent="0.25">
      <c r="B149" s="7" t="s">
        <v>136</v>
      </c>
      <c r="C149" s="8">
        <v>2400</v>
      </c>
      <c r="D149" s="20">
        <v>0</v>
      </c>
      <c r="E149" s="15">
        <f t="shared" si="9"/>
        <v>2400</v>
      </c>
    </row>
    <row r="150" spans="2:5" ht="19.5" customHeight="1" x14ac:dyDescent="0.25">
      <c r="B150" s="7" t="s">
        <v>137</v>
      </c>
      <c r="C150" s="8">
        <v>4900</v>
      </c>
      <c r="D150" s="20">
        <v>0</v>
      </c>
      <c r="E150" s="15">
        <f t="shared" si="9"/>
        <v>4900</v>
      </c>
    </row>
    <row r="151" spans="2:5" ht="26.25" x14ac:dyDescent="0.25">
      <c r="B151" s="7" t="s">
        <v>138</v>
      </c>
      <c r="C151" s="8">
        <v>1800</v>
      </c>
      <c r="D151" s="20">
        <v>0</v>
      </c>
      <c r="E151" s="15">
        <f t="shared" si="9"/>
        <v>1800</v>
      </c>
    </row>
    <row r="152" spans="2:5" x14ac:dyDescent="0.25">
      <c r="B152" s="7" t="s">
        <v>139</v>
      </c>
      <c r="C152" s="8">
        <v>2300</v>
      </c>
      <c r="D152" s="20">
        <v>0</v>
      </c>
      <c r="E152" s="15">
        <f t="shared" si="9"/>
        <v>2300</v>
      </c>
    </row>
    <row r="153" spans="2:5" x14ac:dyDescent="0.25">
      <c r="B153" s="7" t="s">
        <v>140</v>
      </c>
      <c r="C153" s="8">
        <v>2000</v>
      </c>
      <c r="D153" s="20">
        <v>0</v>
      </c>
      <c r="E153" s="15">
        <f t="shared" si="9"/>
        <v>2000</v>
      </c>
    </row>
    <row r="154" spans="2:5" x14ac:dyDescent="0.25">
      <c r="B154" s="7" t="s">
        <v>141</v>
      </c>
      <c r="C154" s="8">
        <v>3000</v>
      </c>
      <c r="D154" s="20">
        <v>0</v>
      </c>
      <c r="E154" s="15">
        <f t="shared" si="9"/>
        <v>3000</v>
      </c>
    </row>
    <row r="155" spans="2:5" x14ac:dyDescent="0.25">
      <c r="B155" s="7" t="s">
        <v>142</v>
      </c>
      <c r="C155" s="8">
        <v>2000</v>
      </c>
      <c r="D155" s="20">
        <v>0</v>
      </c>
      <c r="E155" s="15">
        <f t="shared" si="9"/>
        <v>2000</v>
      </c>
    </row>
    <row r="156" spans="2:5" x14ac:dyDescent="0.25">
      <c r="B156" s="7" t="s">
        <v>143</v>
      </c>
      <c r="C156" s="8">
        <v>1500</v>
      </c>
      <c r="D156" s="20">
        <v>0</v>
      </c>
      <c r="E156" s="15">
        <f t="shared" si="9"/>
        <v>1500</v>
      </c>
    </row>
    <row r="157" spans="2:5" ht="14.25" customHeight="1" x14ac:dyDescent="0.25">
      <c r="B157" s="7" t="s">
        <v>144</v>
      </c>
      <c r="C157" s="8">
        <v>1500</v>
      </c>
      <c r="D157" s="20">
        <v>0</v>
      </c>
      <c r="E157" s="15">
        <f t="shared" si="9"/>
        <v>1500</v>
      </c>
    </row>
    <row r="158" spans="2:5" x14ac:dyDescent="0.25">
      <c r="B158" s="7" t="s">
        <v>145</v>
      </c>
      <c r="C158" s="8">
        <v>4000</v>
      </c>
      <c r="D158" s="20">
        <v>0</v>
      </c>
      <c r="E158" s="15">
        <f t="shared" si="9"/>
        <v>4000</v>
      </c>
    </row>
    <row r="159" spans="2:5" x14ac:dyDescent="0.25">
      <c r="B159" s="6" t="s">
        <v>22</v>
      </c>
      <c r="C159" s="5">
        <f>SUM(C160:C165)</f>
        <v>19500</v>
      </c>
      <c r="D159" s="19">
        <f t="shared" ref="D159" si="11">SUM(D160:D165)</f>
        <v>0</v>
      </c>
      <c r="E159" s="3">
        <f t="shared" si="9"/>
        <v>19500</v>
      </c>
    </row>
    <row r="160" spans="2:5" x14ac:dyDescent="0.25">
      <c r="B160" s="7" t="s">
        <v>146</v>
      </c>
      <c r="C160" s="8">
        <v>3250</v>
      </c>
      <c r="D160" s="20">
        <v>0</v>
      </c>
      <c r="E160" s="15">
        <f t="shared" si="9"/>
        <v>3250</v>
      </c>
    </row>
    <row r="161" spans="2:5" x14ac:dyDescent="0.25">
      <c r="B161" s="7" t="s">
        <v>147</v>
      </c>
      <c r="C161" s="8">
        <v>3250</v>
      </c>
      <c r="D161" s="20">
        <v>0</v>
      </c>
      <c r="E161" s="15">
        <f t="shared" si="9"/>
        <v>3250</v>
      </c>
    </row>
    <row r="162" spans="2:5" x14ac:dyDescent="0.25">
      <c r="B162" s="7" t="s">
        <v>148</v>
      </c>
      <c r="C162" s="8">
        <v>3250</v>
      </c>
      <c r="D162" s="20">
        <v>0</v>
      </c>
      <c r="E162" s="15">
        <f t="shared" si="9"/>
        <v>3250</v>
      </c>
    </row>
    <row r="163" spans="2:5" x14ac:dyDescent="0.25">
      <c r="B163" s="7" t="s">
        <v>149</v>
      </c>
      <c r="C163" s="8">
        <v>3250</v>
      </c>
      <c r="D163" s="20">
        <v>0</v>
      </c>
      <c r="E163" s="15">
        <f t="shared" si="9"/>
        <v>3250</v>
      </c>
    </row>
    <row r="164" spans="2:5" x14ac:dyDescent="0.25">
      <c r="B164" s="7" t="s">
        <v>150</v>
      </c>
      <c r="C164" s="8">
        <v>3250</v>
      </c>
      <c r="D164" s="20">
        <v>0</v>
      </c>
      <c r="E164" s="15">
        <f t="shared" si="9"/>
        <v>3250</v>
      </c>
    </row>
    <row r="165" spans="2:5" x14ac:dyDescent="0.25">
      <c r="B165" s="7" t="s">
        <v>151</v>
      </c>
      <c r="C165" s="8">
        <v>3250</v>
      </c>
      <c r="D165" s="20">
        <v>0</v>
      </c>
      <c r="E165" s="15">
        <f t="shared" si="9"/>
        <v>3250</v>
      </c>
    </row>
    <row r="166" spans="2:5" x14ac:dyDescent="0.25">
      <c r="B166" s="9" t="s">
        <v>152</v>
      </c>
      <c r="C166" s="3">
        <v>48800</v>
      </c>
      <c r="D166" s="18">
        <v>0</v>
      </c>
      <c r="E166" s="3">
        <f t="shared" si="9"/>
        <v>48800</v>
      </c>
    </row>
    <row r="167" spans="2:5" x14ac:dyDescent="0.25">
      <c r="B167" s="4" t="s">
        <v>153</v>
      </c>
      <c r="C167" s="5">
        <f>C168+C178+C188+C198+C201</f>
        <v>48800</v>
      </c>
      <c r="D167" s="19">
        <f t="shared" ref="D167" si="12">D168+D178+D188+D198+D201</f>
        <v>0</v>
      </c>
      <c r="E167" s="3">
        <f t="shared" si="9"/>
        <v>48800</v>
      </c>
    </row>
    <row r="168" spans="2:5" x14ac:dyDescent="0.25">
      <c r="B168" s="6" t="s">
        <v>154</v>
      </c>
      <c r="C168" s="5">
        <v>284</v>
      </c>
      <c r="D168" s="19">
        <v>0</v>
      </c>
      <c r="E168" s="3">
        <f t="shared" si="9"/>
        <v>284</v>
      </c>
    </row>
    <row r="169" spans="2:5" ht="17.25" customHeight="1" x14ac:dyDescent="0.25">
      <c r="B169" s="7" t="s">
        <v>155</v>
      </c>
      <c r="C169" s="8">
        <v>142</v>
      </c>
      <c r="D169" s="20">
        <v>0</v>
      </c>
      <c r="E169" s="15">
        <f t="shared" si="9"/>
        <v>142</v>
      </c>
    </row>
    <row r="170" spans="2:5" x14ac:dyDescent="0.25">
      <c r="B170" s="7" t="s">
        <v>156</v>
      </c>
      <c r="C170" s="8">
        <v>0</v>
      </c>
      <c r="D170" s="20">
        <v>0</v>
      </c>
      <c r="E170" s="15">
        <f t="shared" si="9"/>
        <v>0</v>
      </c>
    </row>
    <row r="171" spans="2:5" ht="26.25" x14ac:dyDescent="0.25">
      <c r="B171" s="7" t="s">
        <v>157</v>
      </c>
      <c r="C171" s="8">
        <v>142</v>
      </c>
      <c r="D171" s="20">
        <v>0</v>
      </c>
      <c r="E171" s="15">
        <f t="shared" si="9"/>
        <v>142</v>
      </c>
    </row>
    <row r="172" spans="2:5" x14ac:dyDescent="0.25">
      <c r="B172" s="7" t="s">
        <v>158</v>
      </c>
      <c r="C172" s="8">
        <v>0</v>
      </c>
      <c r="D172" s="20">
        <v>0</v>
      </c>
      <c r="E172" s="15">
        <f t="shared" si="9"/>
        <v>0</v>
      </c>
    </row>
    <row r="173" spans="2:5" x14ac:dyDescent="0.25">
      <c r="B173" s="7" t="s">
        <v>159</v>
      </c>
      <c r="C173" s="8">
        <v>0</v>
      </c>
      <c r="D173" s="20">
        <v>0</v>
      </c>
      <c r="E173" s="15">
        <f t="shared" si="9"/>
        <v>0</v>
      </c>
    </row>
    <row r="174" spans="2:5" x14ac:dyDescent="0.25">
      <c r="B174" s="7" t="s">
        <v>160</v>
      </c>
      <c r="C174" s="8">
        <v>0</v>
      </c>
      <c r="D174" s="20">
        <v>0</v>
      </c>
      <c r="E174" s="15">
        <f t="shared" si="9"/>
        <v>0</v>
      </c>
    </row>
    <row r="175" spans="2:5" x14ac:dyDescent="0.25">
      <c r="B175" s="7" t="s">
        <v>161</v>
      </c>
      <c r="C175" s="8">
        <v>0</v>
      </c>
      <c r="D175" s="20">
        <v>0</v>
      </c>
      <c r="E175" s="15">
        <f t="shared" si="9"/>
        <v>0</v>
      </c>
    </row>
    <row r="176" spans="2:5" x14ac:dyDescent="0.25">
      <c r="B176" s="7" t="s">
        <v>162</v>
      </c>
      <c r="C176" s="8">
        <v>0</v>
      </c>
      <c r="D176" s="20">
        <v>0</v>
      </c>
      <c r="E176" s="15">
        <f t="shared" si="9"/>
        <v>0</v>
      </c>
    </row>
    <row r="177" spans="2:5" x14ac:dyDescent="0.25">
      <c r="B177" s="7" t="s">
        <v>163</v>
      </c>
      <c r="C177" s="8">
        <v>0</v>
      </c>
      <c r="D177" s="20">
        <v>0</v>
      </c>
      <c r="E177" s="15">
        <f t="shared" si="9"/>
        <v>0</v>
      </c>
    </row>
    <row r="178" spans="2:5" x14ac:dyDescent="0.25">
      <c r="B178" s="6" t="s">
        <v>164</v>
      </c>
      <c r="C178" s="3">
        <v>42</v>
      </c>
      <c r="D178" s="19">
        <v>0</v>
      </c>
      <c r="E178" s="3">
        <f t="shared" si="9"/>
        <v>42</v>
      </c>
    </row>
    <row r="179" spans="2:5" ht="17.25" customHeight="1" x14ac:dyDescent="0.25">
      <c r="B179" s="7" t="s">
        <v>155</v>
      </c>
      <c r="C179" s="8">
        <v>21</v>
      </c>
      <c r="D179" s="20">
        <v>0</v>
      </c>
      <c r="E179" s="15">
        <f t="shared" si="9"/>
        <v>21</v>
      </c>
    </row>
    <row r="180" spans="2:5" x14ac:dyDescent="0.25">
      <c r="B180" s="7" t="s">
        <v>156</v>
      </c>
      <c r="C180" s="8">
        <v>0</v>
      </c>
      <c r="D180" s="20">
        <v>0</v>
      </c>
      <c r="E180" s="15">
        <f t="shared" si="9"/>
        <v>0</v>
      </c>
    </row>
    <row r="181" spans="2:5" ht="26.25" x14ac:dyDescent="0.25">
      <c r="B181" s="7" t="s">
        <v>157</v>
      </c>
      <c r="C181" s="8">
        <v>21</v>
      </c>
      <c r="D181" s="20">
        <v>0</v>
      </c>
      <c r="E181" s="15">
        <f t="shared" si="9"/>
        <v>21</v>
      </c>
    </row>
    <row r="182" spans="2:5" x14ac:dyDescent="0.25">
      <c r="B182" s="7" t="s">
        <v>158</v>
      </c>
      <c r="C182" s="8">
        <v>0</v>
      </c>
      <c r="D182" s="20">
        <v>0</v>
      </c>
      <c r="E182" s="15">
        <f t="shared" si="9"/>
        <v>0</v>
      </c>
    </row>
    <row r="183" spans="2:5" x14ac:dyDescent="0.25">
      <c r="B183" s="7" t="s">
        <v>159</v>
      </c>
      <c r="C183" s="8">
        <v>0</v>
      </c>
      <c r="D183" s="20">
        <v>0</v>
      </c>
      <c r="E183" s="15">
        <f t="shared" si="9"/>
        <v>0</v>
      </c>
    </row>
    <row r="184" spans="2:5" x14ac:dyDescent="0.25">
      <c r="B184" s="7" t="s">
        <v>160</v>
      </c>
      <c r="C184" s="8">
        <v>0</v>
      </c>
      <c r="D184" s="20">
        <v>0</v>
      </c>
      <c r="E184" s="15">
        <f t="shared" si="9"/>
        <v>0</v>
      </c>
    </row>
    <row r="185" spans="2:5" x14ac:dyDescent="0.25">
      <c r="B185" s="7" t="s">
        <v>161</v>
      </c>
      <c r="C185" s="8">
        <v>0</v>
      </c>
      <c r="D185" s="20">
        <v>0</v>
      </c>
      <c r="E185" s="15">
        <f t="shared" si="9"/>
        <v>0</v>
      </c>
    </row>
    <row r="186" spans="2:5" x14ac:dyDescent="0.25">
      <c r="B186" s="7" t="s">
        <v>162</v>
      </c>
      <c r="C186" s="8">
        <v>0</v>
      </c>
      <c r="D186" s="20">
        <v>0</v>
      </c>
      <c r="E186" s="15">
        <f t="shared" si="9"/>
        <v>0</v>
      </c>
    </row>
    <row r="187" spans="2:5" x14ac:dyDescent="0.25">
      <c r="B187" s="7" t="s">
        <v>163</v>
      </c>
      <c r="C187" s="8">
        <v>0</v>
      </c>
      <c r="D187" s="20">
        <v>0</v>
      </c>
      <c r="E187" s="15">
        <f t="shared" si="9"/>
        <v>0</v>
      </c>
    </row>
    <row r="188" spans="2:5" x14ac:dyDescent="0.25">
      <c r="B188" s="6" t="s">
        <v>165</v>
      </c>
      <c r="C188" s="3">
        <f>SUM(C189:C197)</f>
        <v>37674</v>
      </c>
      <c r="D188" s="19">
        <f t="shared" ref="D188" si="13">SUM(D189:D197)</f>
        <v>0</v>
      </c>
      <c r="E188" s="3">
        <f t="shared" si="9"/>
        <v>37674</v>
      </c>
    </row>
    <row r="189" spans="2:5" ht="16.5" customHeight="1" x14ac:dyDescent="0.25">
      <c r="B189" s="7" t="s">
        <v>155</v>
      </c>
      <c r="C189" s="8">
        <v>837</v>
      </c>
      <c r="D189" s="20">
        <v>0</v>
      </c>
      <c r="E189" s="15">
        <f t="shared" si="9"/>
        <v>837</v>
      </c>
    </row>
    <row r="190" spans="2:5" x14ac:dyDescent="0.25">
      <c r="B190" s="7" t="s">
        <v>156</v>
      </c>
      <c r="C190" s="8">
        <v>3000</v>
      </c>
      <c r="D190" s="20">
        <v>0</v>
      </c>
      <c r="E190" s="15">
        <f t="shared" si="9"/>
        <v>3000</v>
      </c>
    </row>
    <row r="191" spans="2:5" ht="26.25" x14ac:dyDescent="0.25">
      <c r="B191" s="7" t="s">
        <v>157</v>
      </c>
      <c r="C191" s="8">
        <v>837</v>
      </c>
      <c r="D191" s="20">
        <v>0</v>
      </c>
      <c r="E191" s="15">
        <f t="shared" si="9"/>
        <v>837</v>
      </c>
    </row>
    <row r="192" spans="2:5" x14ac:dyDescent="0.25">
      <c r="B192" s="7" t="s">
        <v>158</v>
      </c>
      <c r="C192" s="8">
        <v>3000</v>
      </c>
      <c r="D192" s="20">
        <v>0</v>
      </c>
      <c r="E192" s="15">
        <f t="shared" si="9"/>
        <v>3000</v>
      </c>
    </row>
    <row r="193" spans="2:5" x14ac:dyDescent="0.25">
      <c r="B193" s="7" t="s">
        <v>159</v>
      </c>
      <c r="C193" s="8">
        <v>6000</v>
      </c>
      <c r="D193" s="20">
        <v>0</v>
      </c>
      <c r="E193" s="15">
        <f t="shared" si="9"/>
        <v>6000</v>
      </c>
    </row>
    <row r="194" spans="2:5" x14ac:dyDescent="0.25">
      <c r="B194" s="7" t="s">
        <v>160</v>
      </c>
      <c r="C194" s="8">
        <v>6000</v>
      </c>
      <c r="D194" s="20">
        <v>0</v>
      </c>
      <c r="E194" s="15">
        <f t="shared" si="9"/>
        <v>6000</v>
      </c>
    </row>
    <row r="195" spans="2:5" x14ac:dyDescent="0.25">
      <c r="B195" s="7" t="s">
        <v>161</v>
      </c>
      <c r="C195" s="8">
        <v>0</v>
      </c>
      <c r="D195" s="20">
        <v>0</v>
      </c>
      <c r="E195" s="15">
        <f t="shared" si="9"/>
        <v>0</v>
      </c>
    </row>
    <row r="196" spans="2:5" x14ac:dyDescent="0.25">
      <c r="B196" s="7" t="s">
        <v>162</v>
      </c>
      <c r="C196" s="8">
        <v>12000</v>
      </c>
      <c r="D196" s="20">
        <v>0</v>
      </c>
      <c r="E196" s="15">
        <f t="shared" si="9"/>
        <v>12000</v>
      </c>
    </row>
    <row r="197" spans="2:5" x14ac:dyDescent="0.25">
      <c r="B197" s="7" t="s">
        <v>163</v>
      </c>
      <c r="C197" s="8">
        <v>6000</v>
      </c>
      <c r="D197" s="20">
        <v>0</v>
      </c>
      <c r="E197" s="15">
        <f t="shared" si="9"/>
        <v>6000</v>
      </c>
    </row>
    <row r="198" spans="2:5" x14ac:dyDescent="0.25">
      <c r="B198" s="6" t="s">
        <v>20</v>
      </c>
      <c r="C198" s="5">
        <v>1600</v>
      </c>
      <c r="D198" s="19">
        <v>0</v>
      </c>
      <c r="E198" s="3">
        <f t="shared" si="9"/>
        <v>1600</v>
      </c>
    </row>
    <row r="199" spans="2:5" x14ac:dyDescent="0.25">
      <c r="B199" s="7" t="s">
        <v>166</v>
      </c>
      <c r="C199" s="8">
        <v>800</v>
      </c>
      <c r="D199" s="20">
        <v>0</v>
      </c>
      <c r="E199" s="15">
        <f t="shared" ref="E199:E262" si="14">C199+D199</f>
        <v>800</v>
      </c>
    </row>
    <row r="200" spans="2:5" x14ac:dyDescent="0.25">
      <c r="B200" s="7" t="s">
        <v>167</v>
      </c>
      <c r="C200" s="8">
        <v>800</v>
      </c>
      <c r="D200" s="20">
        <v>0</v>
      </c>
      <c r="E200" s="15">
        <f t="shared" si="14"/>
        <v>800</v>
      </c>
    </row>
    <row r="201" spans="2:5" x14ac:dyDescent="0.25">
      <c r="B201" s="6" t="s">
        <v>7</v>
      </c>
      <c r="C201" s="5">
        <v>9200</v>
      </c>
      <c r="D201" s="19">
        <v>0</v>
      </c>
      <c r="E201" s="3">
        <f t="shared" si="14"/>
        <v>9200</v>
      </c>
    </row>
    <row r="202" spans="2:5" x14ac:dyDescent="0.25">
      <c r="B202" s="7" t="s">
        <v>168</v>
      </c>
      <c r="C202" s="8">
        <v>2000</v>
      </c>
      <c r="D202" s="20">
        <v>0</v>
      </c>
      <c r="E202" s="15">
        <f t="shared" si="14"/>
        <v>2000</v>
      </c>
    </row>
    <row r="203" spans="2:5" x14ac:dyDescent="0.25">
      <c r="B203" s="7" t="s">
        <v>161</v>
      </c>
      <c r="C203" s="8">
        <v>7200</v>
      </c>
      <c r="D203" s="20">
        <v>0</v>
      </c>
      <c r="E203" s="15">
        <f t="shared" si="14"/>
        <v>7200</v>
      </c>
    </row>
    <row r="204" spans="2:5" x14ac:dyDescent="0.25">
      <c r="B204" s="2" t="s">
        <v>169</v>
      </c>
      <c r="C204" s="3">
        <f>C205</f>
        <v>77729</v>
      </c>
      <c r="D204" s="3">
        <f>D205</f>
        <v>6939</v>
      </c>
      <c r="E204" s="3">
        <f t="shared" si="14"/>
        <v>84668</v>
      </c>
    </row>
    <row r="205" spans="2:5" x14ac:dyDescent="0.25">
      <c r="B205" s="12" t="s">
        <v>170</v>
      </c>
      <c r="C205" s="3">
        <f>C206+C216+C214</f>
        <v>77729</v>
      </c>
      <c r="D205" s="18">
        <f>D206+D216+D214</f>
        <v>6939</v>
      </c>
      <c r="E205" s="3">
        <f t="shared" si="14"/>
        <v>84668</v>
      </c>
    </row>
    <row r="206" spans="2:5" x14ac:dyDescent="0.25">
      <c r="B206" s="6" t="s">
        <v>20</v>
      </c>
      <c r="C206" s="3">
        <f>SUM(C207:C213)</f>
        <v>41914</v>
      </c>
      <c r="D206" s="19">
        <f t="shared" ref="D206" si="15">SUM(D207:D213)</f>
        <v>8759</v>
      </c>
      <c r="E206" s="3">
        <f t="shared" si="14"/>
        <v>50673</v>
      </c>
    </row>
    <row r="207" spans="2:5" ht="26.25" x14ac:dyDescent="0.25">
      <c r="B207" s="7" t="s">
        <v>171</v>
      </c>
      <c r="C207" s="8">
        <v>16914</v>
      </c>
      <c r="D207" s="20">
        <v>0</v>
      </c>
      <c r="E207" s="15">
        <f t="shared" si="14"/>
        <v>16914</v>
      </c>
    </row>
    <row r="208" spans="2:5" ht="26.25" x14ac:dyDescent="0.25">
      <c r="B208" s="7" t="s">
        <v>172</v>
      </c>
      <c r="C208" s="8">
        <v>6000</v>
      </c>
      <c r="D208" s="20">
        <v>0</v>
      </c>
      <c r="E208" s="15">
        <f t="shared" si="14"/>
        <v>6000</v>
      </c>
    </row>
    <row r="209" spans="2:10" ht="26.25" x14ac:dyDescent="0.25">
      <c r="B209" s="7" t="s">
        <v>173</v>
      </c>
      <c r="C209" s="8">
        <v>5000</v>
      </c>
      <c r="D209" s="20">
        <v>0</v>
      </c>
      <c r="E209" s="15">
        <f t="shared" si="14"/>
        <v>5000</v>
      </c>
    </row>
    <row r="210" spans="2:10" ht="26.25" x14ac:dyDescent="0.25">
      <c r="B210" s="7" t="s">
        <v>174</v>
      </c>
      <c r="C210" s="8">
        <v>14000</v>
      </c>
      <c r="D210" s="20">
        <v>0</v>
      </c>
      <c r="E210" s="15">
        <f t="shared" si="14"/>
        <v>14000</v>
      </c>
    </row>
    <row r="211" spans="2:10" ht="26.25" x14ac:dyDescent="0.25">
      <c r="B211" s="7" t="s">
        <v>286</v>
      </c>
      <c r="C211" s="8">
        <v>0</v>
      </c>
      <c r="D211" s="20">
        <v>1300</v>
      </c>
      <c r="E211" s="15">
        <f t="shared" si="14"/>
        <v>1300</v>
      </c>
    </row>
    <row r="212" spans="2:10" ht="26.25" x14ac:dyDescent="0.25">
      <c r="B212" s="7" t="s">
        <v>285</v>
      </c>
      <c r="C212" s="8">
        <v>0</v>
      </c>
      <c r="D212" s="20">
        <v>5700</v>
      </c>
      <c r="E212" s="15">
        <f t="shared" si="14"/>
        <v>5700</v>
      </c>
    </row>
    <row r="213" spans="2:10" ht="26.25" x14ac:dyDescent="0.25">
      <c r="B213" s="7" t="s">
        <v>174</v>
      </c>
      <c r="C213" s="8">
        <v>0</v>
      </c>
      <c r="D213" s="20">
        <v>1759</v>
      </c>
      <c r="E213" s="15">
        <f t="shared" si="14"/>
        <v>1759</v>
      </c>
    </row>
    <row r="214" spans="2:10" x14ac:dyDescent="0.25">
      <c r="B214" s="6" t="s">
        <v>37</v>
      </c>
      <c r="C214" s="27">
        <f>C215</f>
        <v>0</v>
      </c>
      <c r="D214" s="20">
        <f>D215</f>
        <v>380</v>
      </c>
      <c r="E214" s="3">
        <f t="shared" si="14"/>
        <v>380</v>
      </c>
    </row>
    <row r="215" spans="2:10" ht="26.25" x14ac:dyDescent="0.25">
      <c r="B215" s="7" t="s">
        <v>287</v>
      </c>
      <c r="C215" s="8">
        <v>0</v>
      </c>
      <c r="D215" s="20">
        <v>380</v>
      </c>
      <c r="E215" s="15">
        <f t="shared" si="14"/>
        <v>380</v>
      </c>
    </row>
    <row r="216" spans="2:10" x14ac:dyDescent="0.25">
      <c r="B216" s="6" t="s">
        <v>7</v>
      </c>
      <c r="C216" s="3">
        <f>SUM(C217:C221)</f>
        <v>35815</v>
      </c>
      <c r="D216" s="19">
        <f t="shared" ref="D216" si="16">SUM(D217:D221)</f>
        <v>-2200</v>
      </c>
      <c r="E216" s="3">
        <f t="shared" si="14"/>
        <v>33615</v>
      </c>
    </row>
    <row r="217" spans="2:10" ht="39" x14ac:dyDescent="0.25">
      <c r="B217" s="7" t="s">
        <v>175</v>
      </c>
      <c r="C217" s="8">
        <v>2200</v>
      </c>
      <c r="D217" s="20">
        <v>-2200</v>
      </c>
      <c r="E217" s="15">
        <f t="shared" si="14"/>
        <v>0</v>
      </c>
      <c r="G217" s="24"/>
      <c r="H217" s="25"/>
      <c r="I217" s="26"/>
      <c r="J217" s="25"/>
    </row>
    <row r="218" spans="2:10" x14ac:dyDescent="0.25">
      <c r="B218" s="7" t="s">
        <v>176</v>
      </c>
      <c r="C218" s="8">
        <v>5000</v>
      </c>
      <c r="D218" s="20">
        <v>0</v>
      </c>
      <c r="E218" s="15">
        <f t="shared" si="14"/>
        <v>5000</v>
      </c>
    </row>
    <row r="219" spans="2:10" ht="26.25" x14ac:dyDescent="0.25">
      <c r="B219" s="7" t="s">
        <v>177</v>
      </c>
      <c r="C219" s="8">
        <v>3000</v>
      </c>
      <c r="D219" s="20">
        <v>0</v>
      </c>
      <c r="E219" s="15">
        <f t="shared" si="14"/>
        <v>3000</v>
      </c>
    </row>
    <row r="220" spans="2:10" ht="26.25" x14ac:dyDescent="0.25">
      <c r="B220" s="7" t="s">
        <v>178</v>
      </c>
      <c r="C220" s="8">
        <v>25000</v>
      </c>
      <c r="D220" s="20">
        <v>0</v>
      </c>
      <c r="E220" s="15">
        <f t="shared" si="14"/>
        <v>25000</v>
      </c>
    </row>
    <row r="221" spans="2:10" x14ac:dyDescent="0.25">
      <c r="B221" s="7" t="s">
        <v>284</v>
      </c>
      <c r="C221" s="8">
        <v>615</v>
      </c>
      <c r="D221" s="20">
        <v>0</v>
      </c>
      <c r="E221" s="15">
        <f t="shared" si="14"/>
        <v>615</v>
      </c>
    </row>
    <row r="222" spans="2:10" x14ac:dyDescent="0.25">
      <c r="B222" s="9" t="s">
        <v>179</v>
      </c>
      <c r="C222" s="3">
        <f>C223+C240+C272+C278</f>
        <v>250001</v>
      </c>
      <c r="D222" s="18">
        <f>D223+D240+D272+D278</f>
        <v>-1779</v>
      </c>
      <c r="E222" s="3">
        <f t="shared" si="14"/>
        <v>248222</v>
      </c>
    </row>
    <row r="223" spans="2:10" x14ac:dyDescent="0.25">
      <c r="B223" s="4" t="s">
        <v>180</v>
      </c>
      <c r="C223" s="3">
        <f>C224+C233</f>
        <v>47050</v>
      </c>
      <c r="D223" s="22">
        <f t="shared" ref="D223" si="17">D224+D233</f>
        <v>-750</v>
      </c>
      <c r="E223" s="3">
        <f t="shared" si="14"/>
        <v>46300</v>
      </c>
    </row>
    <row r="224" spans="2:10" x14ac:dyDescent="0.25">
      <c r="B224" s="6" t="s">
        <v>20</v>
      </c>
      <c r="C224" s="3">
        <f>SUM(C225:C232)</f>
        <v>28950</v>
      </c>
      <c r="D224" s="19">
        <f t="shared" ref="D224" si="18">SUM(D225:D232)</f>
        <v>0</v>
      </c>
      <c r="E224" s="3">
        <f t="shared" si="14"/>
        <v>28950</v>
      </c>
    </row>
    <row r="225" spans="2:5" x14ac:dyDescent="0.25">
      <c r="B225" s="7" t="s">
        <v>181</v>
      </c>
      <c r="C225" s="8">
        <v>800</v>
      </c>
      <c r="D225" s="20">
        <v>0</v>
      </c>
      <c r="E225" s="15">
        <f t="shared" si="14"/>
        <v>800</v>
      </c>
    </row>
    <row r="226" spans="2:5" x14ac:dyDescent="0.25">
      <c r="B226" s="7" t="s">
        <v>182</v>
      </c>
      <c r="C226" s="8">
        <v>2400</v>
      </c>
      <c r="D226" s="20">
        <v>0</v>
      </c>
      <c r="E226" s="15">
        <f t="shared" si="14"/>
        <v>2400</v>
      </c>
    </row>
    <row r="227" spans="2:5" x14ac:dyDescent="0.25">
      <c r="B227" s="7" t="s">
        <v>183</v>
      </c>
      <c r="C227" s="8">
        <v>10000</v>
      </c>
      <c r="D227" s="20">
        <v>0</v>
      </c>
      <c r="E227" s="15">
        <f t="shared" si="14"/>
        <v>10000</v>
      </c>
    </row>
    <row r="228" spans="2:5" ht="26.25" x14ac:dyDescent="0.25">
      <c r="B228" s="7" t="s">
        <v>184</v>
      </c>
      <c r="C228" s="8">
        <v>7950</v>
      </c>
      <c r="D228" s="20">
        <v>0</v>
      </c>
      <c r="E228" s="15">
        <f t="shared" si="14"/>
        <v>7950</v>
      </c>
    </row>
    <row r="229" spans="2:5" ht="26.25" x14ac:dyDescent="0.25">
      <c r="B229" s="7" t="s">
        <v>185</v>
      </c>
      <c r="C229" s="8">
        <v>3200</v>
      </c>
      <c r="D229" s="20">
        <v>0</v>
      </c>
      <c r="E229" s="15">
        <f t="shared" si="14"/>
        <v>3200</v>
      </c>
    </row>
    <row r="230" spans="2:5" x14ac:dyDescent="0.25">
      <c r="B230" s="7" t="s">
        <v>186</v>
      </c>
      <c r="C230" s="8">
        <v>1600</v>
      </c>
      <c r="D230" s="20">
        <v>0</v>
      </c>
      <c r="E230" s="15">
        <f t="shared" si="14"/>
        <v>1600</v>
      </c>
    </row>
    <row r="231" spans="2:5" ht="26.25" x14ac:dyDescent="0.25">
      <c r="B231" s="7" t="s">
        <v>187</v>
      </c>
      <c r="C231" s="8">
        <v>1800</v>
      </c>
      <c r="D231" s="20">
        <v>0</v>
      </c>
      <c r="E231" s="15">
        <f t="shared" si="14"/>
        <v>1800</v>
      </c>
    </row>
    <row r="232" spans="2:5" x14ac:dyDescent="0.25">
      <c r="B232" s="7" t="s">
        <v>188</v>
      </c>
      <c r="C232" s="8">
        <v>1200</v>
      </c>
      <c r="D232" s="20">
        <v>0</v>
      </c>
      <c r="E232" s="15">
        <f t="shared" si="14"/>
        <v>1200</v>
      </c>
    </row>
    <row r="233" spans="2:5" x14ac:dyDescent="0.25">
      <c r="B233" s="6" t="s">
        <v>7</v>
      </c>
      <c r="C233" s="5">
        <f>SUM(C234:C239)</f>
        <v>18100</v>
      </c>
      <c r="D233" s="5">
        <f>SUM(D234:D239)</f>
        <v>-750</v>
      </c>
      <c r="E233" s="3">
        <f t="shared" si="14"/>
        <v>17350</v>
      </c>
    </row>
    <row r="234" spans="2:5" x14ac:dyDescent="0.25">
      <c r="B234" s="7" t="s">
        <v>189</v>
      </c>
      <c r="C234" s="8">
        <v>1500</v>
      </c>
      <c r="D234" s="20">
        <v>0</v>
      </c>
      <c r="E234" s="15">
        <f t="shared" si="14"/>
        <v>1500</v>
      </c>
    </row>
    <row r="235" spans="2:5" x14ac:dyDescent="0.25">
      <c r="B235" s="7" t="s">
        <v>190</v>
      </c>
      <c r="C235" s="8">
        <v>6500</v>
      </c>
      <c r="D235" s="20">
        <v>0</v>
      </c>
      <c r="E235" s="15">
        <f t="shared" si="14"/>
        <v>6500</v>
      </c>
    </row>
    <row r="236" spans="2:5" x14ac:dyDescent="0.25">
      <c r="B236" s="7" t="s">
        <v>191</v>
      </c>
      <c r="C236" s="8">
        <v>2000</v>
      </c>
      <c r="D236" s="20">
        <v>0</v>
      </c>
      <c r="E236" s="15">
        <f t="shared" si="14"/>
        <v>2000</v>
      </c>
    </row>
    <row r="237" spans="2:5" ht="26.25" x14ac:dyDescent="0.25">
      <c r="B237" s="7" t="s">
        <v>192</v>
      </c>
      <c r="C237" s="8">
        <v>2000</v>
      </c>
      <c r="D237" s="20">
        <v>-750</v>
      </c>
      <c r="E237" s="15">
        <f t="shared" si="14"/>
        <v>1250</v>
      </c>
    </row>
    <row r="238" spans="2:5" x14ac:dyDescent="0.25">
      <c r="B238" s="7" t="s">
        <v>193</v>
      </c>
      <c r="C238" s="8">
        <v>2100</v>
      </c>
      <c r="D238" s="20">
        <v>0</v>
      </c>
      <c r="E238" s="15">
        <f t="shared" si="14"/>
        <v>2100</v>
      </c>
    </row>
    <row r="239" spans="2:5" ht="26.25" x14ac:dyDescent="0.25">
      <c r="B239" s="7" t="s">
        <v>194</v>
      </c>
      <c r="C239" s="8">
        <v>4000</v>
      </c>
      <c r="D239" s="20">
        <v>0</v>
      </c>
      <c r="E239" s="15">
        <f t="shared" si="14"/>
        <v>4000</v>
      </c>
    </row>
    <row r="240" spans="2:5" x14ac:dyDescent="0.25">
      <c r="B240" s="4" t="s">
        <v>195</v>
      </c>
      <c r="C240" s="3">
        <f>C241+C245+C249+C253+C264+C270</f>
        <v>157605</v>
      </c>
      <c r="D240" s="18">
        <f t="shared" ref="D240" si="19">D241+D245+D249+D253+D264+D270</f>
        <v>5110</v>
      </c>
      <c r="E240" s="3">
        <f t="shared" si="14"/>
        <v>162715</v>
      </c>
    </row>
    <row r="241" spans="2:5" x14ac:dyDescent="0.25">
      <c r="B241" s="6" t="s">
        <v>154</v>
      </c>
      <c r="C241" s="5">
        <f>SUM(C242:C244)</f>
        <v>2554</v>
      </c>
      <c r="D241" s="19">
        <f t="shared" ref="D241" si="20">SUM(D242:D244)</f>
        <v>0</v>
      </c>
      <c r="E241" s="3">
        <f t="shared" si="14"/>
        <v>2554</v>
      </c>
    </row>
    <row r="242" spans="2:5" x14ac:dyDescent="0.25">
      <c r="B242" s="7" t="s">
        <v>196</v>
      </c>
      <c r="C242" s="8">
        <v>1575</v>
      </c>
      <c r="D242" s="20">
        <v>0</v>
      </c>
      <c r="E242" s="15">
        <f t="shared" si="14"/>
        <v>1575</v>
      </c>
    </row>
    <row r="243" spans="2:5" x14ac:dyDescent="0.25">
      <c r="B243" s="7" t="s">
        <v>197</v>
      </c>
      <c r="C243" s="8">
        <v>567</v>
      </c>
      <c r="D243" s="20">
        <v>0</v>
      </c>
      <c r="E243" s="15">
        <f t="shared" si="14"/>
        <v>567</v>
      </c>
    </row>
    <row r="244" spans="2:5" x14ac:dyDescent="0.25">
      <c r="B244" s="7" t="s">
        <v>198</v>
      </c>
      <c r="C244" s="8">
        <v>412</v>
      </c>
      <c r="D244" s="20">
        <v>0</v>
      </c>
      <c r="E244" s="15">
        <f t="shared" si="14"/>
        <v>412</v>
      </c>
    </row>
    <row r="245" spans="2:5" x14ac:dyDescent="0.25">
      <c r="B245" s="6" t="s">
        <v>164</v>
      </c>
      <c r="C245" s="3">
        <f>SUM(C246:C248)</f>
        <v>370</v>
      </c>
      <c r="D245" s="19">
        <f t="shared" ref="D245" si="21">SUM(D246:D248)</f>
        <v>0</v>
      </c>
      <c r="E245" s="3">
        <f t="shared" si="14"/>
        <v>370</v>
      </c>
    </row>
    <row r="246" spans="2:5" x14ac:dyDescent="0.25">
      <c r="B246" s="7" t="s">
        <v>196</v>
      </c>
      <c r="C246" s="8">
        <v>228</v>
      </c>
      <c r="D246" s="20">
        <v>0</v>
      </c>
      <c r="E246" s="15">
        <f t="shared" si="14"/>
        <v>228</v>
      </c>
    </row>
    <row r="247" spans="2:5" x14ac:dyDescent="0.25">
      <c r="B247" s="7" t="s">
        <v>197</v>
      </c>
      <c r="C247" s="8">
        <v>82</v>
      </c>
      <c r="D247" s="20">
        <v>0</v>
      </c>
      <c r="E247" s="15">
        <f t="shared" si="14"/>
        <v>82</v>
      </c>
    </row>
    <row r="248" spans="2:5" x14ac:dyDescent="0.25">
      <c r="B248" s="7" t="s">
        <v>198</v>
      </c>
      <c r="C248" s="8">
        <v>60</v>
      </c>
      <c r="D248" s="20">
        <v>0</v>
      </c>
      <c r="E248" s="15">
        <f t="shared" si="14"/>
        <v>60</v>
      </c>
    </row>
    <row r="249" spans="2:5" x14ac:dyDescent="0.25">
      <c r="B249" s="6" t="s">
        <v>165</v>
      </c>
      <c r="C249" s="5">
        <f>SUM(C250:C252)</f>
        <v>15076</v>
      </c>
      <c r="D249" s="19">
        <f t="shared" ref="D249" si="22">SUM(D250:D252)</f>
        <v>0</v>
      </c>
      <c r="E249" s="3">
        <f t="shared" si="14"/>
        <v>15076</v>
      </c>
    </row>
    <row r="250" spans="2:5" x14ac:dyDescent="0.25">
      <c r="B250" s="7" t="s">
        <v>196</v>
      </c>
      <c r="C250" s="8">
        <v>9297</v>
      </c>
      <c r="D250" s="20">
        <v>0</v>
      </c>
      <c r="E250" s="15">
        <f t="shared" si="14"/>
        <v>9297</v>
      </c>
    </row>
    <row r="251" spans="2:5" x14ac:dyDescent="0.25">
      <c r="B251" s="7" t="s">
        <v>197</v>
      </c>
      <c r="C251" s="8">
        <v>3351</v>
      </c>
      <c r="D251" s="20">
        <v>0</v>
      </c>
      <c r="E251" s="15">
        <f t="shared" si="14"/>
        <v>3351</v>
      </c>
    </row>
    <row r="252" spans="2:5" x14ac:dyDescent="0.25">
      <c r="B252" s="7" t="s">
        <v>198</v>
      </c>
      <c r="C252" s="8">
        <v>2428</v>
      </c>
      <c r="D252" s="20">
        <v>0</v>
      </c>
      <c r="E252" s="15">
        <f t="shared" si="14"/>
        <v>2428</v>
      </c>
    </row>
    <row r="253" spans="2:5" x14ac:dyDescent="0.25">
      <c r="B253" s="6" t="s">
        <v>20</v>
      </c>
      <c r="C253" s="3">
        <f>SUM(C254:C263)</f>
        <v>79536</v>
      </c>
      <c r="D253" s="19">
        <f t="shared" ref="D253" si="23">SUM(D254:D263)</f>
        <v>4660</v>
      </c>
      <c r="E253" s="3">
        <f t="shared" si="14"/>
        <v>84196</v>
      </c>
    </row>
    <row r="254" spans="2:5" ht="26.25" x14ac:dyDescent="0.25">
      <c r="B254" s="7" t="s">
        <v>199</v>
      </c>
      <c r="C254" s="8">
        <v>13200</v>
      </c>
      <c r="D254" s="20">
        <v>0</v>
      </c>
      <c r="E254" s="15">
        <f t="shared" si="14"/>
        <v>13200</v>
      </c>
    </row>
    <row r="255" spans="2:5" ht="26.25" x14ac:dyDescent="0.25">
      <c r="B255" s="7" t="s">
        <v>200</v>
      </c>
      <c r="C255" s="8">
        <v>500</v>
      </c>
      <c r="D255" s="20">
        <v>5000</v>
      </c>
      <c r="E255" s="15">
        <f t="shared" si="14"/>
        <v>5500</v>
      </c>
    </row>
    <row r="256" spans="2:5" ht="39" x14ac:dyDescent="0.25">
      <c r="B256" s="7" t="s">
        <v>201</v>
      </c>
      <c r="C256" s="20">
        <v>30882</v>
      </c>
      <c r="D256" s="20">
        <v>0</v>
      </c>
      <c r="E256" s="15">
        <f t="shared" si="14"/>
        <v>30882</v>
      </c>
    </row>
    <row r="257" spans="2:5" ht="26.25" x14ac:dyDescent="0.25">
      <c r="B257" s="7" t="s">
        <v>202</v>
      </c>
      <c r="C257" s="8">
        <v>500</v>
      </c>
      <c r="D257" s="20">
        <v>-340</v>
      </c>
      <c r="E257" s="15">
        <f t="shared" si="14"/>
        <v>160</v>
      </c>
    </row>
    <row r="258" spans="2:5" ht="51.75" x14ac:dyDescent="0.25">
      <c r="B258" s="7" t="s">
        <v>203</v>
      </c>
      <c r="C258" s="8">
        <v>1802</v>
      </c>
      <c r="D258" s="20">
        <v>0</v>
      </c>
      <c r="E258" s="15">
        <f t="shared" si="14"/>
        <v>1802</v>
      </c>
    </row>
    <row r="259" spans="2:5" ht="26.25" x14ac:dyDescent="0.25">
      <c r="B259" s="7" t="s">
        <v>204</v>
      </c>
      <c r="C259" s="8">
        <v>4629</v>
      </c>
      <c r="D259" s="20">
        <v>0</v>
      </c>
      <c r="E259" s="15">
        <f t="shared" si="14"/>
        <v>4629</v>
      </c>
    </row>
    <row r="260" spans="2:5" x14ac:dyDescent="0.25">
      <c r="B260" s="7" t="s">
        <v>205</v>
      </c>
      <c r="C260" s="8">
        <v>14000</v>
      </c>
      <c r="D260" s="20">
        <v>0</v>
      </c>
      <c r="E260" s="15">
        <f t="shared" si="14"/>
        <v>14000</v>
      </c>
    </row>
    <row r="261" spans="2:5" x14ac:dyDescent="0.25">
      <c r="B261" s="7" t="s">
        <v>206</v>
      </c>
      <c r="C261" s="8">
        <v>1339</v>
      </c>
      <c r="D261" s="20">
        <v>0</v>
      </c>
      <c r="E261" s="15">
        <f t="shared" si="14"/>
        <v>1339</v>
      </c>
    </row>
    <row r="262" spans="2:5" x14ac:dyDescent="0.25">
      <c r="B262" s="7" t="s">
        <v>207</v>
      </c>
      <c r="C262" s="8">
        <v>11684</v>
      </c>
      <c r="D262" s="20">
        <v>0</v>
      </c>
      <c r="E262" s="15">
        <f t="shared" si="14"/>
        <v>11684</v>
      </c>
    </row>
    <row r="263" spans="2:5" ht="26.25" x14ac:dyDescent="0.25">
      <c r="B263" s="7" t="s">
        <v>208</v>
      </c>
      <c r="C263" s="8">
        <v>1000</v>
      </c>
      <c r="D263" s="20">
        <v>0</v>
      </c>
      <c r="E263" s="15">
        <f t="shared" ref="E263:E332" si="24">C263+D263</f>
        <v>1000</v>
      </c>
    </row>
    <row r="264" spans="2:5" x14ac:dyDescent="0.25">
      <c r="B264" s="6" t="s">
        <v>7</v>
      </c>
      <c r="C264" s="3">
        <f>SUM(C265:C269)</f>
        <v>30000</v>
      </c>
      <c r="D264" s="19">
        <f t="shared" ref="D264" si="25">SUM(D265:D269)</f>
        <v>450</v>
      </c>
      <c r="E264" s="3">
        <f t="shared" si="24"/>
        <v>30450</v>
      </c>
    </row>
    <row r="265" spans="2:5" ht="39" x14ac:dyDescent="0.25">
      <c r="B265" s="7" t="s">
        <v>209</v>
      </c>
      <c r="C265" s="8">
        <v>17000</v>
      </c>
      <c r="D265" s="20">
        <v>0</v>
      </c>
      <c r="E265" s="15">
        <f t="shared" si="24"/>
        <v>17000</v>
      </c>
    </row>
    <row r="266" spans="2:5" x14ac:dyDescent="0.25">
      <c r="B266" s="7" t="s">
        <v>210</v>
      </c>
      <c r="C266" s="8">
        <v>4000</v>
      </c>
      <c r="D266" s="20">
        <v>450</v>
      </c>
      <c r="E266" s="15">
        <f t="shared" si="24"/>
        <v>4450</v>
      </c>
    </row>
    <row r="267" spans="2:5" x14ac:dyDescent="0.25">
      <c r="B267" s="7" t="s">
        <v>211</v>
      </c>
      <c r="C267" s="8">
        <v>6000</v>
      </c>
      <c r="D267" s="20">
        <v>0</v>
      </c>
      <c r="E267" s="15">
        <f t="shared" si="24"/>
        <v>6000</v>
      </c>
    </row>
    <row r="268" spans="2:5" ht="26.25" x14ac:dyDescent="0.25">
      <c r="B268" s="7" t="s">
        <v>212</v>
      </c>
      <c r="C268" s="8">
        <v>1000</v>
      </c>
      <c r="D268" s="20">
        <v>0</v>
      </c>
      <c r="E268" s="15">
        <f t="shared" si="24"/>
        <v>1000</v>
      </c>
    </row>
    <row r="269" spans="2:5" x14ac:dyDescent="0.25">
      <c r="B269" s="7" t="s">
        <v>197</v>
      </c>
      <c r="C269" s="8">
        <v>2000</v>
      </c>
      <c r="D269" s="20">
        <v>0</v>
      </c>
      <c r="E269" s="15">
        <f t="shared" si="24"/>
        <v>2000</v>
      </c>
    </row>
    <row r="270" spans="2:5" x14ac:dyDescent="0.25">
      <c r="B270" s="6" t="s">
        <v>17</v>
      </c>
      <c r="C270" s="5">
        <v>30069</v>
      </c>
      <c r="D270" s="19">
        <v>0</v>
      </c>
      <c r="E270" s="3">
        <f t="shared" si="24"/>
        <v>30069</v>
      </c>
    </row>
    <row r="271" spans="2:5" ht="26.25" x14ac:dyDescent="0.25">
      <c r="B271" s="7" t="s">
        <v>213</v>
      </c>
      <c r="C271" s="8">
        <v>30069</v>
      </c>
      <c r="D271" s="20">
        <v>0</v>
      </c>
      <c r="E271" s="15">
        <f t="shared" si="24"/>
        <v>30069</v>
      </c>
    </row>
    <row r="272" spans="2:5" x14ac:dyDescent="0.25">
      <c r="B272" s="4" t="s">
        <v>214</v>
      </c>
      <c r="C272" s="3">
        <f>C273</f>
        <v>36368</v>
      </c>
      <c r="D272" s="18">
        <f t="shared" ref="D272" si="26">D273</f>
        <v>0</v>
      </c>
      <c r="E272" s="3">
        <f t="shared" si="24"/>
        <v>36368</v>
      </c>
    </row>
    <row r="273" spans="2:5" x14ac:dyDescent="0.25">
      <c r="B273" s="6" t="s">
        <v>17</v>
      </c>
      <c r="C273" s="5">
        <f>SUM(C274:C277)</f>
        <v>36368</v>
      </c>
      <c r="D273" s="19">
        <f t="shared" ref="D273" si="27">SUM(D274:D277)</f>
        <v>0</v>
      </c>
      <c r="E273" s="3">
        <f t="shared" si="24"/>
        <v>36368</v>
      </c>
    </row>
    <row r="274" spans="2:5" ht="26.25" x14ac:dyDescent="0.25">
      <c r="B274" s="7" t="s">
        <v>215</v>
      </c>
      <c r="C274" s="8">
        <v>13368</v>
      </c>
      <c r="D274" s="20">
        <v>0</v>
      </c>
      <c r="E274" s="15">
        <f t="shared" si="24"/>
        <v>13368</v>
      </c>
    </row>
    <row r="275" spans="2:5" ht="26.25" x14ac:dyDescent="0.25">
      <c r="B275" s="7" t="s">
        <v>216</v>
      </c>
      <c r="C275" s="8">
        <v>8000</v>
      </c>
      <c r="D275" s="20">
        <v>0</v>
      </c>
      <c r="E275" s="15">
        <f t="shared" si="24"/>
        <v>8000</v>
      </c>
    </row>
    <row r="276" spans="2:5" x14ac:dyDescent="0.25">
      <c r="B276" s="7" t="s">
        <v>217</v>
      </c>
      <c r="C276" s="8">
        <v>0</v>
      </c>
      <c r="D276" s="20">
        <v>0</v>
      </c>
      <c r="E276" s="15">
        <f t="shared" si="24"/>
        <v>0</v>
      </c>
    </row>
    <row r="277" spans="2:5" ht="26.25" x14ac:dyDescent="0.25">
      <c r="B277" s="7" t="s">
        <v>218</v>
      </c>
      <c r="C277" s="8">
        <v>15000</v>
      </c>
      <c r="D277" s="20">
        <v>0</v>
      </c>
      <c r="E277" s="15">
        <f t="shared" si="24"/>
        <v>15000</v>
      </c>
    </row>
    <row r="278" spans="2:5" x14ac:dyDescent="0.25">
      <c r="B278" s="4" t="s">
        <v>219</v>
      </c>
      <c r="C278" s="3">
        <f>C279+C281</f>
        <v>8978</v>
      </c>
      <c r="D278" s="18">
        <f t="shared" ref="D278" si="28">D279+D281</f>
        <v>-6139</v>
      </c>
      <c r="E278" s="3">
        <f t="shared" si="24"/>
        <v>2839</v>
      </c>
    </row>
    <row r="279" spans="2:5" x14ac:dyDescent="0.25">
      <c r="B279" s="6" t="s">
        <v>20</v>
      </c>
      <c r="C279" s="3">
        <v>339</v>
      </c>
      <c r="D279" s="19">
        <v>0</v>
      </c>
      <c r="E279" s="3">
        <f t="shared" si="24"/>
        <v>339</v>
      </c>
    </row>
    <row r="280" spans="2:5" x14ac:dyDescent="0.25">
      <c r="B280" s="7" t="s">
        <v>220</v>
      </c>
      <c r="C280" s="8">
        <v>339</v>
      </c>
      <c r="D280" s="20">
        <v>0</v>
      </c>
      <c r="E280" s="15">
        <f t="shared" si="24"/>
        <v>339</v>
      </c>
    </row>
    <row r="281" spans="2:5" x14ac:dyDescent="0.25">
      <c r="B281" s="6" t="s">
        <v>7</v>
      </c>
      <c r="C281" s="3">
        <f>SUM(C282:C284)</f>
        <v>8639</v>
      </c>
      <c r="D281" s="19">
        <f t="shared" ref="D281" si="29">SUM(D282:D284)</f>
        <v>-6139</v>
      </c>
      <c r="E281" s="3">
        <f t="shared" si="24"/>
        <v>2500</v>
      </c>
    </row>
    <row r="282" spans="2:5" ht="26.25" x14ac:dyDescent="0.25">
      <c r="B282" s="7" t="s">
        <v>221</v>
      </c>
      <c r="C282" s="8">
        <v>4000</v>
      </c>
      <c r="D282" s="20">
        <v>-4000</v>
      </c>
      <c r="E282" s="15">
        <f t="shared" si="24"/>
        <v>0</v>
      </c>
    </row>
    <row r="283" spans="2:5" ht="26.25" x14ac:dyDescent="0.25">
      <c r="B283" s="7" t="s">
        <v>222</v>
      </c>
      <c r="C283" s="8">
        <v>2500</v>
      </c>
      <c r="D283" s="20">
        <v>0</v>
      </c>
      <c r="E283" s="15">
        <f t="shared" si="24"/>
        <v>2500</v>
      </c>
    </row>
    <row r="284" spans="2:5" ht="26.25" x14ac:dyDescent="0.25">
      <c r="B284" s="7" t="s">
        <v>223</v>
      </c>
      <c r="C284" s="8">
        <v>2139</v>
      </c>
      <c r="D284" s="20">
        <v>-2139</v>
      </c>
      <c r="E284" s="15">
        <f t="shared" si="24"/>
        <v>0</v>
      </c>
    </row>
    <row r="285" spans="2:5" x14ac:dyDescent="0.25">
      <c r="B285" s="9" t="s">
        <v>224</v>
      </c>
      <c r="C285" s="3">
        <f>C286</f>
        <v>215331</v>
      </c>
      <c r="D285" s="18">
        <f t="shared" ref="D285" si="30">D286</f>
        <v>5900</v>
      </c>
      <c r="E285" s="3">
        <f t="shared" si="24"/>
        <v>221231</v>
      </c>
    </row>
    <row r="286" spans="2:5" x14ac:dyDescent="0.25">
      <c r="B286" s="4" t="s">
        <v>225</v>
      </c>
      <c r="C286" s="3">
        <f>C287+C292+C306+C312</f>
        <v>215331</v>
      </c>
      <c r="D286" s="19">
        <f t="shared" ref="D286" si="31">D287+D292+D306+D312</f>
        <v>5900</v>
      </c>
      <c r="E286" s="3">
        <f t="shared" si="24"/>
        <v>221231</v>
      </c>
    </row>
    <row r="287" spans="2:5" x14ac:dyDescent="0.25">
      <c r="B287" s="6" t="s">
        <v>165</v>
      </c>
      <c r="C287" s="3">
        <f>SUM(C288:C291)</f>
        <v>16697</v>
      </c>
      <c r="D287" s="19">
        <f t="shared" ref="D287" si="32">SUM(D288:D291)</f>
        <v>2200</v>
      </c>
      <c r="E287" s="3">
        <f t="shared" si="24"/>
        <v>18897</v>
      </c>
    </row>
    <row r="288" spans="2:5" x14ac:dyDescent="0.25">
      <c r="B288" s="7" t="s">
        <v>226</v>
      </c>
      <c r="C288" s="8">
        <v>800</v>
      </c>
      <c r="D288" s="20">
        <v>0</v>
      </c>
      <c r="E288" s="15">
        <f t="shared" si="24"/>
        <v>800</v>
      </c>
    </row>
    <row r="289" spans="2:5" x14ac:dyDescent="0.25">
      <c r="B289" s="7" t="s">
        <v>288</v>
      </c>
      <c r="C289" s="8">
        <v>0</v>
      </c>
      <c r="D289" s="20">
        <v>2200</v>
      </c>
      <c r="E289" s="15">
        <f t="shared" si="24"/>
        <v>2200</v>
      </c>
    </row>
    <row r="290" spans="2:5" ht="26.25" x14ac:dyDescent="0.25">
      <c r="B290" s="7" t="s">
        <v>227</v>
      </c>
      <c r="C290" s="8">
        <v>10957</v>
      </c>
      <c r="D290" s="20">
        <v>0</v>
      </c>
      <c r="E290" s="15">
        <f t="shared" si="24"/>
        <v>10957</v>
      </c>
    </row>
    <row r="291" spans="2:5" x14ac:dyDescent="0.25">
      <c r="B291" s="7" t="s">
        <v>228</v>
      </c>
      <c r="C291" s="8">
        <v>4940</v>
      </c>
      <c r="D291" s="20">
        <v>0</v>
      </c>
      <c r="E291" s="15">
        <f t="shared" si="24"/>
        <v>4940</v>
      </c>
    </row>
    <row r="292" spans="2:5" x14ac:dyDescent="0.25">
      <c r="B292" s="6" t="s">
        <v>20</v>
      </c>
      <c r="C292" s="5">
        <f>SUM(C293:C305)</f>
        <v>52972</v>
      </c>
      <c r="D292" s="19">
        <f>SUM(D293:D305)</f>
        <v>4000</v>
      </c>
      <c r="E292" s="3">
        <f t="shared" si="24"/>
        <v>56972</v>
      </c>
    </row>
    <row r="293" spans="2:5" x14ac:dyDescent="0.25">
      <c r="B293" s="7" t="s">
        <v>289</v>
      </c>
      <c r="C293" s="5">
        <v>2800</v>
      </c>
      <c r="D293" s="19">
        <v>4000</v>
      </c>
      <c r="E293" s="15">
        <f t="shared" si="24"/>
        <v>6800</v>
      </c>
    </row>
    <row r="294" spans="2:5" ht="39" x14ac:dyDescent="0.25">
      <c r="B294" s="7" t="s">
        <v>229</v>
      </c>
      <c r="C294" s="8">
        <v>1010</v>
      </c>
      <c r="D294" s="20">
        <v>0</v>
      </c>
      <c r="E294" s="15">
        <f t="shared" si="24"/>
        <v>1010</v>
      </c>
    </row>
    <row r="295" spans="2:5" x14ac:dyDescent="0.25">
      <c r="B295" s="7" t="s">
        <v>230</v>
      </c>
      <c r="C295" s="8">
        <v>6500</v>
      </c>
      <c r="D295" s="20">
        <v>0</v>
      </c>
      <c r="E295" s="15">
        <f t="shared" si="24"/>
        <v>6500</v>
      </c>
    </row>
    <row r="296" spans="2:5" x14ac:dyDescent="0.25">
      <c r="B296" s="7" t="s">
        <v>231</v>
      </c>
      <c r="C296" s="8">
        <v>0</v>
      </c>
      <c r="D296" s="20">
        <v>0</v>
      </c>
      <c r="E296" s="15">
        <f t="shared" si="24"/>
        <v>0</v>
      </c>
    </row>
    <row r="297" spans="2:5" ht="26.25" x14ac:dyDescent="0.25">
      <c r="B297" s="7" t="s">
        <v>232</v>
      </c>
      <c r="C297" s="8">
        <v>2202</v>
      </c>
      <c r="D297" s="20">
        <v>0</v>
      </c>
      <c r="E297" s="15">
        <f t="shared" si="24"/>
        <v>2202</v>
      </c>
    </row>
    <row r="298" spans="2:5" ht="26.25" x14ac:dyDescent="0.25">
      <c r="B298" s="7" t="s">
        <v>227</v>
      </c>
      <c r="C298" s="8">
        <v>5000</v>
      </c>
      <c r="D298" s="20">
        <v>0</v>
      </c>
      <c r="E298" s="15">
        <f t="shared" si="24"/>
        <v>5000</v>
      </c>
    </row>
    <row r="299" spans="2:5" ht="26.25" x14ac:dyDescent="0.25">
      <c r="B299" s="7" t="s">
        <v>233</v>
      </c>
      <c r="C299" s="8">
        <v>500</v>
      </c>
      <c r="D299" s="20">
        <v>0</v>
      </c>
      <c r="E299" s="15">
        <f t="shared" si="24"/>
        <v>500</v>
      </c>
    </row>
    <row r="300" spans="2:5" x14ac:dyDescent="0.25">
      <c r="B300" s="7" t="s">
        <v>234</v>
      </c>
      <c r="C300" s="8">
        <v>15060</v>
      </c>
      <c r="D300" s="20">
        <v>0</v>
      </c>
      <c r="E300" s="15">
        <f t="shared" si="24"/>
        <v>15060</v>
      </c>
    </row>
    <row r="301" spans="2:5" ht="26.25" x14ac:dyDescent="0.25">
      <c r="B301" s="7" t="s">
        <v>235</v>
      </c>
      <c r="C301" s="8">
        <v>3000</v>
      </c>
      <c r="D301" s="20">
        <v>0</v>
      </c>
      <c r="E301" s="15">
        <f t="shared" si="24"/>
        <v>3000</v>
      </c>
    </row>
    <row r="302" spans="2:5" x14ac:dyDescent="0.25">
      <c r="B302" s="7" t="s">
        <v>290</v>
      </c>
      <c r="C302" s="8">
        <v>2400</v>
      </c>
      <c r="D302" s="20">
        <v>0</v>
      </c>
      <c r="E302" s="15">
        <f t="shared" si="24"/>
        <v>2400</v>
      </c>
    </row>
    <row r="303" spans="2:5" x14ac:dyDescent="0.25">
      <c r="B303" s="7" t="s">
        <v>291</v>
      </c>
      <c r="C303" s="8">
        <v>1500</v>
      </c>
      <c r="D303" s="20">
        <v>0</v>
      </c>
      <c r="E303" s="15">
        <f t="shared" si="24"/>
        <v>1500</v>
      </c>
    </row>
    <row r="304" spans="2:5" ht="26.25" x14ac:dyDescent="0.25">
      <c r="B304" s="7" t="s">
        <v>251</v>
      </c>
      <c r="C304" s="8">
        <v>5000</v>
      </c>
      <c r="D304" s="20">
        <v>0</v>
      </c>
      <c r="E304" s="15">
        <f t="shared" si="24"/>
        <v>5000</v>
      </c>
    </row>
    <row r="305" spans="2:5" x14ac:dyDescent="0.25">
      <c r="B305" s="7" t="s">
        <v>236</v>
      </c>
      <c r="C305" s="8">
        <v>8000</v>
      </c>
      <c r="D305" s="20">
        <v>0</v>
      </c>
      <c r="E305" s="15">
        <f t="shared" si="24"/>
        <v>8000</v>
      </c>
    </row>
    <row r="306" spans="2:5" x14ac:dyDescent="0.25">
      <c r="B306" s="6" t="s">
        <v>37</v>
      </c>
      <c r="C306" s="3">
        <f>SUM(C307:C311)</f>
        <v>11880</v>
      </c>
      <c r="D306" s="5">
        <f>SUM(D307:D311)</f>
        <v>2300</v>
      </c>
      <c r="E306" s="3">
        <f t="shared" si="24"/>
        <v>14180</v>
      </c>
    </row>
    <row r="307" spans="2:5" ht="39" x14ac:dyDescent="0.25">
      <c r="B307" s="7" t="s">
        <v>229</v>
      </c>
      <c r="C307" s="8">
        <v>3000</v>
      </c>
      <c r="D307" s="20">
        <v>0</v>
      </c>
      <c r="E307" s="15">
        <f t="shared" si="24"/>
        <v>3000</v>
      </c>
    </row>
    <row r="308" spans="2:5" x14ac:dyDescent="0.25">
      <c r="B308" s="7" t="s">
        <v>230</v>
      </c>
      <c r="C308" s="8">
        <v>3000</v>
      </c>
      <c r="D308" s="20">
        <v>1800</v>
      </c>
      <c r="E308" s="15">
        <f t="shared" si="24"/>
        <v>4800</v>
      </c>
    </row>
    <row r="309" spans="2:5" ht="26.25" x14ac:dyDescent="0.25">
      <c r="B309" s="7" t="s">
        <v>232</v>
      </c>
      <c r="C309" s="8">
        <v>1500</v>
      </c>
      <c r="D309" s="20">
        <v>-1500</v>
      </c>
      <c r="E309" s="15">
        <f t="shared" si="24"/>
        <v>0</v>
      </c>
    </row>
    <row r="310" spans="2:5" x14ac:dyDescent="0.25">
      <c r="B310" s="7" t="s">
        <v>249</v>
      </c>
      <c r="C310" s="8">
        <v>1880</v>
      </c>
      <c r="D310" s="20">
        <v>1000</v>
      </c>
      <c r="E310" s="15">
        <f t="shared" si="24"/>
        <v>2880</v>
      </c>
    </row>
    <row r="311" spans="2:5" x14ac:dyDescent="0.25">
      <c r="B311" s="7" t="s">
        <v>248</v>
      </c>
      <c r="C311" s="8">
        <v>2500</v>
      </c>
      <c r="D311" s="20">
        <v>1000</v>
      </c>
      <c r="E311" s="15">
        <f t="shared" si="24"/>
        <v>3500</v>
      </c>
    </row>
    <row r="312" spans="2:5" x14ac:dyDescent="0.25">
      <c r="B312" s="6" t="s">
        <v>7</v>
      </c>
      <c r="C312" s="3">
        <f>SUM(C313:C336)</f>
        <v>133782</v>
      </c>
      <c r="D312" s="19">
        <f t="shared" ref="D312" si="33">SUM(D313:D336)</f>
        <v>-2600</v>
      </c>
      <c r="E312" s="3">
        <f t="shared" si="24"/>
        <v>131182</v>
      </c>
    </row>
    <row r="313" spans="2:5" x14ac:dyDescent="0.25">
      <c r="B313" s="7" t="s">
        <v>237</v>
      </c>
      <c r="C313" s="8">
        <v>4000</v>
      </c>
      <c r="D313" s="20">
        <v>0</v>
      </c>
      <c r="E313" s="15">
        <f t="shared" si="24"/>
        <v>4000</v>
      </c>
    </row>
    <row r="314" spans="2:5" x14ac:dyDescent="0.25">
      <c r="B314" s="7" t="s">
        <v>238</v>
      </c>
      <c r="C314" s="8">
        <v>4750</v>
      </c>
      <c r="D314" s="20">
        <v>0</v>
      </c>
      <c r="E314" s="15">
        <f t="shared" si="24"/>
        <v>4750</v>
      </c>
    </row>
    <row r="315" spans="2:5" x14ac:dyDescent="0.25">
      <c r="B315" s="7" t="s">
        <v>239</v>
      </c>
      <c r="C315" s="8">
        <v>8000</v>
      </c>
      <c r="D315" s="20">
        <v>0</v>
      </c>
      <c r="E315" s="15">
        <f t="shared" si="24"/>
        <v>8000</v>
      </c>
    </row>
    <row r="316" spans="2:5" x14ac:dyDescent="0.25">
      <c r="B316" s="7" t="s">
        <v>226</v>
      </c>
      <c r="C316" s="8">
        <v>5200</v>
      </c>
      <c r="D316" s="20">
        <v>0</v>
      </c>
      <c r="E316" s="15">
        <f t="shared" si="24"/>
        <v>5200</v>
      </c>
    </row>
    <row r="317" spans="2:5" ht="39" x14ac:dyDescent="0.25">
      <c r="B317" s="7" t="s">
        <v>229</v>
      </c>
      <c r="C317" s="8">
        <v>3000</v>
      </c>
      <c r="D317" s="20">
        <v>0</v>
      </c>
      <c r="E317" s="15">
        <f t="shared" si="24"/>
        <v>3000</v>
      </c>
    </row>
    <row r="318" spans="2:5" x14ac:dyDescent="0.25">
      <c r="B318" s="7" t="s">
        <v>240</v>
      </c>
      <c r="C318" s="8">
        <v>8900</v>
      </c>
      <c r="D318" s="20">
        <v>900</v>
      </c>
      <c r="E318" s="15">
        <f t="shared" si="24"/>
        <v>9800</v>
      </c>
    </row>
    <row r="319" spans="2:5" ht="26.25" x14ac:dyDescent="0.25">
      <c r="B319" s="7" t="s">
        <v>241</v>
      </c>
      <c r="C319" s="8">
        <v>5000</v>
      </c>
      <c r="D319" s="20">
        <v>0</v>
      </c>
      <c r="E319" s="15">
        <f t="shared" si="24"/>
        <v>5000</v>
      </c>
    </row>
    <row r="320" spans="2:5" x14ac:dyDescent="0.25">
      <c r="B320" s="7" t="s">
        <v>242</v>
      </c>
      <c r="C320" s="8">
        <v>3000</v>
      </c>
      <c r="D320" s="20">
        <v>0</v>
      </c>
      <c r="E320" s="15">
        <f t="shared" si="24"/>
        <v>3000</v>
      </c>
    </row>
    <row r="321" spans="2:5" x14ac:dyDescent="0.25">
      <c r="B321" s="7" t="s">
        <v>243</v>
      </c>
      <c r="C321" s="8">
        <v>5000</v>
      </c>
      <c r="D321" s="20">
        <v>0</v>
      </c>
      <c r="E321" s="15">
        <f t="shared" si="24"/>
        <v>5000</v>
      </c>
    </row>
    <row r="322" spans="2:5" x14ac:dyDescent="0.25">
      <c r="B322" s="7" t="s">
        <v>230</v>
      </c>
      <c r="C322" s="8">
        <v>7500</v>
      </c>
      <c r="D322" s="20">
        <v>0</v>
      </c>
      <c r="E322" s="15">
        <f t="shared" si="24"/>
        <v>7500</v>
      </c>
    </row>
    <row r="323" spans="2:5" x14ac:dyDescent="0.25">
      <c r="B323" s="7" t="s">
        <v>244</v>
      </c>
      <c r="C323" s="8">
        <v>8000</v>
      </c>
      <c r="D323" s="20">
        <v>0</v>
      </c>
      <c r="E323" s="15">
        <f t="shared" si="24"/>
        <v>8000</v>
      </c>
    </row>
    <row r="324" spans="2:5" x14ac:dyDescent="0.25">
      <c r="B324" s="7" t="s">
        <v>245</v>
      </c>
      <c r="C324" s="8">
        <v>2000</v>
      </c>
      <c r="D324" s="20">
        <v>0</v>
      </c>
      <c r="E324" s="15">
        <f t="shared" si="24"/>
        <v>2000</v>
      </c>
    </row>
    <row r="325" spans="2:5" x14ac:dyDescent="0.25">
      <c r="B325" s="7" t="s">
        <v>231</v>
      </c>
      <c r="C325" s="8">
        <v>0</v>
      </c>
      <c r="D325" s="20">
        <v>0</v>
      </c>
      <c r="E325" s="15">
        <f t="shared" si="24"/>
        <v>0</v>
      </c>
    </row>
    <row r="326" spans="2:5" ht="26.25" x14ac:dyDescent="0.25">
      <c r="B326" s="7" t="s">
        <v>232</v>
      </c>
      <c r="C326" s="8">
        <v>3500</v>
      </c>
      <c r="D326" s="20">
        <v>-3500</v>
      </c>
      <c r="E326" s="15">
        <f t="shared" si="24"/>
        <v>0</v>
      </c>
    </row>
    <row r="327" spans="2:5" x14ac:dyDescent="0.25">
      <c r="B327" s="7" t="s">
        <v>246</v>
      </c>
      <c r="C327" s="8">
        <v>37500</v>
      </c>
      <c r="D327" s="20">
        <v>0</v>
      </c>
      <c r="E327" s="15">
        <f t="shared" si="24"/>
        <v>37500</v>
      </c>
    </row>
    <row r="328" spans="2:5" x14ac:dyDescent="0.25">
      <c r="B328" s="7" t="s">
        <v>247</v>
      </c>
      <c r="C328" s="8">
        <v>0</v>
      </c>
      <c r="D328" s="20">
        <v>0</v>
      </c>
      <c r="E328" s="15">
        <f t="shared" si="24"/>
        <v>0</v>
      </c>
    </row>
    <row r="329" spans="2:5" x14ac:dyDescent="0.25">
      <c r="B329" s="7" t="s">
        <v>248</v>
      </c>
      <c r="C329" s="8">
        <v>3300</v>
      </c>
      <c r="D329" s="20">
        <v>0</v>
      </c>
      <c r="E329" s="15">
        <f t="shared" si="24"/>
        <v>3300</v>
      </c>
    </row>
    <row r="330" spans="2:5" x14ac:dyDescent="0.25">
      <c r="B330" s="7" t="s">
        <v>249</v>
      </c>
      <c r="C330" s="8">
        <v>5400</v>
      </c>
      <c r="D330" s="20">
        <v>0</v>
      </c>
      <c r="E330" s="15">
        <f t="shared" si="24"/>
        <v>5400</v>
      </c>
    </row>
    <row r="331" spans="2:5" x14ac:dyDescent="0.25">
      <c r="B331" s="7" t="s">
        <v>250</v>
      </c>
      <c r="C331" s="8">
        <v>4500</v>
      </c>
      <c r="D331" s="20">
        <v>0</v>
      </c>
      <c r="E331" s="15">
        <f t="shared" si="24"/>
        <v>4500</v>
      </c>
    </row>
    <row r="332" spans="2:5" ht="26.25" x14ac:dyDescent="0.25">
      <c r="B332" s="7" t="s">
        <v>227</v>
      </c>
      <c r="C332" s="8">
        <v>9182</v>
      </c>
      <c r="D332" s="20">
        <v>0</v>
      </c>
      <c r="E332" s="15">
        <f t="shared" si="24"/>
        <v>9182</v>
      </c>
    </row>
    <row r="333" spans="2:5" ht="26.25" x14ac:dyDescent="0.25">
      <c r="B333" s="7" t="s">
        <v>233</v>
      </c>
      <c r="C333" s="8">
        <v>4500</v>
      </c>
      <c r="D333" s="20">
        <v>0</v>
      </c>
      <c r="E333" s="15">
        <f t="shared" ref="E333:E396" si="34">C333+D333</f>
        <v>4500</v>
      </c>
    </row>
    <row r="334" spans="2:5" ht="26.25" x14ac:dyDescent="0.25">
      <c r="B334" s="7" t="s">
        <v>251</v>
      </c>
      <c r="C334" s="8">
        <v>0</v>
      </c>
      <c r="D334" s="20">
        <v>0</v>
      </c>
      <c r="E334" s="15">
        <f t="shared" si="34"/>
        <v>0</v>
      </c>
    </row>
    <row r="335" spans="2:5" x14ac:dyDescent="0.25">
      <c r="B335" s="7" t="s">
        <v>234</v>
      </c>
      <c r="C335" s="8">
        <v>0</v>
      </c>
      <c r="D335" s="20">
        <v>0</v>
      </c>
      <c r="E335" s="15">
        <f t="shared" si="34"/>
        <v>0</v>
      </c>
    </row>
    <row r="336" spans="2:5" x14ac:dyDescent="0.25">
      <c r="B336" s="7" t="s">
        <v>252</v>
      </c>
      <c r="C336" s="8">
        <v>1550</v>
      </c>
      <c r="D336" s="20">
        <v>0</v>
      </c>
      <c r="E336" s="15">
        <f t="shared" si="34"/>
        <v>1550</v>
      </c>
    </row>
    <row r="337" spans="2:5" x14ac:dyDescent="0.25">
      <c r="B337" s="9" t="s">
        <v>253</v>
      </c>
      <c r="C337" s="3">
        <f>C338</f>
        <v>120112</v>
      </c>
      <c r="D337" s="18">
        <f t="shared" ref="D337" si="35">D338</f>
        <v>-10400</v>
      </c>
      <c r="E337" s="3">
        <f t="shared" si="34"/>
        <v>109712</v>
      </c>
    </row>
    <row r="338" spans="2:5" x14ac:dyDescent="0.25">
      <c r="B338" s="4" t="s">
        <v>254</v>
      </c>
      <c r="C338" s="3">
        <f>SUM(C339+C357+C367+C392+C377+C374+C348)</f>
        <v>120112</v>
      </c>
      <c r="D338" s="19">
        <f>SUM(D339+D357+D367+D392+D377+D374+D348)</f>
        <v>-10400</v>
      </c>
      <c r="E338" s="3">
        <f t="shared" si="34"/>
        <v>109712</v>
      </c>
    </row>
    <row r="339" spans="2:5" x14ac:dyDescent="0.25">
      <c r="B339" s="6" t="s">
        <v>154</v>
      </c>
      <c r="C339" s="3">
        <f>SUM(C340:C347)</f>
        <v>5370</v>
      </c>
      <c r="D339" s="19">
        <f t="shared" ref="D339" si="36">SUM(D340:D347)</f>
        <v>0</v>
      </c>
      <c r="E339" s="3">
        <f t="shared" si="34"/>
        <v>5370</v>
      </c>
    </row>
    <row r="340" spans="2:5" ht="26.25" x14ac:dyDescent="0.25">
      <c r="B340" s="7" t="s">
        <v>255</v>
      </c>
      <c r="C340" s="8">
        <v>426</v>
      </c>
      <c r="D340" s="20">
        <v>0</v>
      </c>
      <c r="E340" s="15">
        <f t="shared" si="34"/>
        <v>426</v>
      </c>
    </row>
    <row r="341" spans="2:5" x14ac:dyDescent="0.25">
      <c r="B341" s="7" t="s">
        <v>256</v>
      </c>
      <c r="C341" s="8">
        <v>1631</v>
      </c>
      <c r="D341" s="20">
        <v>0</v>
      </c>
      <c r="E341" s="15">
        <f t="shared" si="34"/>
        <v>1631</v>
      </c>
    </row>
    <row r="342" spans="2:5" ht="26.25" x14ac:dyDescent="0.25">
      <c r="B342" s="7" t="s">
        <v>257</v>
      </c>
      <c r="C342" s="8">
        <v>709</v>
      </c>
      <c r="D342" s="20">
        <v>0</v>
      </c>
      <c r="E342" s="15">
        <f t="shared" si="34"/>
        <v>709</v>
      </c>
    </row>
    <row r="343" spans="2:5" ht="26.25" x14ac:dyDescent="0.25">
      <c r="B343" s="7" t="s">
        <v>258</v>
      </c>
      <c r="C343" s="8">
        <v>0</v>
      </c>
      <c r="D343" s="20">
        <v>0</v>
      </c>
      <c r="E343" s="15">
        <f t="shared" si="34"/>
        <v>0</v>
      </c>
    </row>
    <row r="344" spans="2:5" ht="26.25" x14ac:dyDescent="0.25">
      <c r="B344" s="7" t="s">
        <v>259</v>
      </c>
      <c r="C344" s="8">
        <v>1390</v>
      </c>
      <c r="D344" s="20">
        <v>0</v>
      </c>
      <c r="E344" s="15">
        <f t="shared" si="34"/>
        <v>1390</v>
      </c>
    </row>
    <row r="345" spans="2:5" ht="26.25" x14ac:dyDescent="0.25">
      <c r="B345" s="7" t="s">
        <v>260</v>
      </c>
      <c r="C345" s="8">
        <v>1214</v>
      </c>
      <c r="D345" s="20">
        <v>0</v>
      </c>
      <c r="E345" s="15">
        <f t="shared" si="34"/>
        <v>1214</v>
      </c>
    </row>
    <row r="346" spans="2:5" ht="26.25" x14ac:dyDescent="0.25">
      <c r="B346" s="7" t="s">
        <v>261</v>
      </c>
      <c r="C346" s="8">
        <v>0</v>
      </c>
      <c r="D346" s="20">
        <v>0</v>
      </c>
      <c r="E346" s="15">
        <f t="shared" si="34"/>
        <v>0</v>
      </c>
    </row>
    <row r="347" spans="2:5" ht="26.25" x14ac:dyDescent="0.25">
      <c r="B347" s="7" t="s">
        <v>262</v>
      </c>
      <c r="C347" s="8">
        <v>0</v>
      </c>
      <c r="D347" s="20">
        <v>0</v>
      </c>
      <c r="E347" s="15">
        <f t="shared" si="34"/>
        <v>0</v>
      </c>
    </row>
    <row r="348" spans="2:5" x14ac:dyDescent="0.25">
      <c r="B348" s="6" t="s">
        <v>164</v>
      </c>
      <c r="C348" s="3">
        <f>SUM(C349:C356)</f>
        <v>781</v>
      </c>
      <c r="D348" s="19">
        <f t="shared" ref="D348" si="37">SUM(D349:D356)</f>
        <v>0</v>
      </c>
      <c r="E348" s="3">
        <f t="shared" si="34"/>
        <v>781</v>
      </c>
    </row>
    <row r="349" spans="2:5" ht="26.25" x14ac:dyDescent="0.25">
      <c r="B349" s="7" t="s">
        <v>255</v>
      </c>
      <c r="C349" s="8">
        <v>62</v>
      </c>
      <c r="D349" s="20">
        <v>0</v>
      </c>
      <c r="E349" s="15">
        <f t="shared" si="34"/>
        <v>62</v>
      </c>
    </row>
    <row r="350" spans="2:5" x14ac:dyDescent="0.25">
      <c r="B350" s="7" t="s">
        <v>256</v>
      </c>
      <c r="C350" s="8">
        <v>237</v>
      </c>
      <c r="D350" s="20">
        <v>0</v>
      </c>
      <c r="E350" s="15">
        <f t="shared" si="34"/>
        <v>237</v>
      </c>
    </row>
    <row r="351" spans="2:5" ht="26.25" x14ac:dyDescent="0.25">
      <c r="B351" s="7" t="s">
        <v>257</v>
      </c>
      <c r="C351" s="8">
        <v>104</v>
      </c>
      <c r="D351" s="20">
        <v>0</v>
      </c>
      <c r="E351" s="15">
        <f t="shared" si="34"/>
        <v>104</v>
      </c>
    </row>
    <row r="352" spans="2:5" ht="26.25" x14ac:dyDescent="0.25">
      <c r="B352" s="7" t="s">
        <v>258</v>
      </c>
      <c r="C352" s="8">
        <v>0</v>
      </c>
      <c r="D352" s="20">
        <v>0</v>
      </c>
      <c r="E352" s="15">
        <f t="shared" si="34"/>
        <v>0</v>
      </c>
    </row>
    <row r="353" spans="2:5" ht="26.25" x14ac:dyDescent="0.25">
      <c r="B353" s="7" t="s">
        <v>259</v>
      </c>
      <c r="C353" s="8">
        <v>202</v>
      </c>
      <c r="D353" s="20">
        <v>0</v>
      </c>
      <c r="E353" s="15">
        <f t="shared" si="34"/>
        <v>202</v>
      </c>
    </row>
    <row r="354" spans="2:5" ht="26.25" x14ac:dyDescent="0.25">
      <c r="B354" s="7" t="s">
        <v>260</v>
      </c>
      <c r="C354" s="8">
        <v>176</v>
      </c>
      <c r="D354" s="20">
        <v>0</v>
      </c>
      <c r="E354" s="15">
        <f t="shared" si="34"/>
        <v>176</v>
      </c>
    </row>
    <row r="355" spans="2:5" ht="26.25" x14ac:dyDescent="0.25">
      <c r="B355" s="7" t="s">
        <v>261</v>
      </c>
      <c r="C355" s="8">
        <v>0</v>
      </c>
      <c r="D355" s="20">
        <v>0</v>
      </c>
      <c r="E355" s="15">
        <f t="shared" si="34"/>
        <v>0</v>
      </c>
    </row>
    <row r="356" spans="2:5" ht="26.25" x14ac:dyDescent="0.25">
      <c r="B356" s="7" t="s">
        <v>262</v>
      </c>
      <c r="C356" s="8">
        <v>0</v>
      </c>
      <c r="D356" s="20">
        <v>0</v>
      </c>
      <c r="E356" s="15">
        <f t="shared" si="34"/>
        <v>0</v>
      </c>
    </row>
    <row r="357" spans="2:5" x14ac:dyDescent="0.25">
      <c r="B357" s="6" t="s">
        <v>165</v>
      </c>
      <c r="C357" s="3">
        <f>SUM(C358:C366)</f>
        <v>49461</v>
      </c>
      <c r="D357" s="19">
        <f t="shared" ref="D357" si="38">SUM(D358:D366)</f>
        <v>0</v>
      </c>
      <c r="E357" s="3">
        <f t="shared" si="34"/>
        <v>49461</v>
      </c>
    </row>
    <row r="358" spans="2:5" ht="26.25" x14ac:dyDescent="0.25">
      <c r="B358" s="7" t="s">
        <v>255</v>
      </c>
      <c r="C358" s="8">
        <v>2024</v>
      </c>
      <c r="D358" s="20">
        <v>0</v>
      </c>
      <c r="E358" s="15">
        <f t="shared" si="34"/>
        <v>2024</v>
      </c>
    </row>
    <row r="359" spans="2:5" x14ac:dyDescent="0.25">
      <c r="B359" s="7" t="s">
        <v>256</v>
      </c>
      <c r="C359" s="8">
        <v>9632</v>
      </c>
      <c r="D359" s="20">
        <v>0</v>
      </c>
      <c r="E359" s="15">
        <f t="shared" si="34"/>
        <v>9632</v>
      </c>
    </row>
    <row r="360" spans="2:5" x14ac:dyDescent="0.25">
      <c r="B360" s="7" t="s">
        <v>263</v>
      </c>
      <c r="C360" s="8">
        <v>4000</v>
      </c>
      <c r="D360" s="20">
        <v>0</v>
      </c>
      <c r="E360" s="15">
        <f t="shared" si="34"/>
        <v>4000</v>
      </c>
    </row>
    <row r="361" spans="2:5" ht="26.25" x14ac:dyDescent="0.25">
      <c r="B361" s="7" t="s">
        <v>257</v>
      </c>
      <c r="C361" s="8">
        <v>4187</v>
      </c>
      <c r="D361" s="20">
        <v>0</v>
      </c>
      <c r="E361" s="15">
        <f t="shared" si="34"/>
        <v>4187</v>
      </c>
    </row>
    <row r="362" spans="2:5" ht="26.25" x14ac:dyDescent="0.25">
      <c r="B362" s="7" t="s">
        <v>258</v>
      </c>
      <c r="C362" s="8">
        <v>10800</v>
      </c>
      <c r="D362" s="20">
        <v>0</v>
      </c>
      <c r="E362" s="15">
        <f t="shared" si="34"/>
        <v>10800</v>
      </c>
    </row>
    <row r="363" spans="2:5" ht="26.25" x14ac:dyDescent="0.25">
      <c r="B363" s="7" t="s">
        <v>259</v>
      </c>
      <c r="C363" s="8">
        <v>8208</v>
      </c>
      <c r="D363" s="20">
        <v>0</v>
      </c>
      <c r="E363" s="15">
        <f t="shared" si="34"/>
        <v>8208</v>
      </c>
    </row>
    <row r="364" spans="2:5" ht="26.25" x14ac:dyDescent="0.25">
      <c r="B364" s="7" t="s">
        <v>260</v>
      </c>
      <c r="C364" s="8">
        <v>7165</v>
      </c>
      <c r="D364" s="20">
        <v>0</v>
      </c>
      <c r="E364" s="15">
        <f t="shared" si="34"/>
        <v>7165</v>
      </c>
    </row>
    <row r="365" spans="2:5" ht="26.25" x14ac:dyDescent="0.25">
      <c r="B365" s="7" t="s">
        <v>261</v>
      </c>
      <c r="C365" s="8">
        <v>3445</v>
      </c>
      <c r="D365" s="20">
        <v>0</v>
      </c>
      <c r="E365" s="15">
        <f t="shared" si="34"/>
        <v>3445</v>
      </c>
    </row>
    <row r="366" spans="2:5" ht="26.25" x14ac:dyDescent="0.25">
      <c r="B366" s="7" t="s">
        <v>262</v>
      </c>
      <c r="C366" s="8">
        <v>0</v>
      </c>
      <c r="D366" s="20">
        <v>0</v>
      </c>
      <c r="E366" s="15">
        <f t="shared" si="34"/>
        <v>0</v>
      </c>
    </row>
    <row r="367" spans="2:5" x14ac:dyDescent="0.25">
      <c r="B367" s="6" t="s">
        <v>20</v>
      </c>
      <c r="C367" s="3">
        <f>SUM(C368:C373)</f>
        <v>15800</v>
      </c>
      <c r="D367" s="5">
        <f>SUM(D368:D373)</f>
        <v>0</v>
      </c>
      <c r="E367" s="3">
        <f t="shared" si="34"/>
        <v>15800</v>
      </c>
    </row>
    <row r="368" spans="2:5" ht="26.25" x14ac:dyDescent="0.25">
      <c r="B368" s="7" t="s">
        <v>264</v>
      </c>
      <c r="C368" s="8">
        <v>1600</v>
      </c>
      <c r="D368" s="20">
        <v>0</v>
      </c>
      <c r="E368" s="15">
        <f t="shared" si="34"/>
        <v>1600</v>
      </c>
    </row>
    <row r="369" spans="2:5" x14ac:dyDescent="0.25">
      <c r="B369" s="7" t="s">
        <v>265</v>
      </c>
      <c r="C369" s="8">
        <v>1700</v>
      </c>
      <c r="D369" s="20">
        <v>0</v>
      </c>
      <c r="E369" s="15">
        <f t="shared" si="34"/>
        <v>1700</v>
      </c>
    </row>
    <row r="370" spans="2:5" x14ac:dyDescent="0.25">
      <c r="B370" s="7" t="s">
        <v>266</v>
      </c>
      <c r="C370" s="8">
        <v>8800</v>
      </c>
      <c r="D370" s="20">
        <v>0</v>
      </c>
      <c r="E370" s="15">
        <f t="shared" si="34"/>
        <v>8800</v>
      </c>
    </row>
    <row r="371" spans="2:5" x14ac:dyDescent="0.25">
      <c r="B371" s="7" t="s">
        <v>267</v>
      </c>
      <c r="C371" s="8">
        <v>300</v>
      </c>
      <c r="D371" s="20">
        <v>0</v>
      </c>
      <c r="E371" s="15">
        <f t="shared" si="34"/>
        <v>300</v>
      </c>
    </row>
    <row r="372" spans="2:5" x14ac:dyDescent="0.25">
      <c r="B372" s="7" t="s">
        <v>268</v>
      </c>
      <c r="C372" s="8">
        <v>0</v>
      </c>
      <c r="D372" s="20">
        <v>0</v>
      </c>
      <c r="E372" s="15">
        <f t="shared" si="34"/>
        <v>0</v>
      </c>
    </row>
    <row r="373" spans="2:5" x14ac:dyDescent="0.25">
      <c r="B373" s="7" t="s">
        <v>269</v>
      </c>
      <c r="C373" s="8">
        <v>3400</v>
      </c>
      <c r="D373" s="20">
        <v>0</v>
      </c>
      <c r="E373" s="15">
        <f t="shared" si="34"/>
        <v>3400</v>
      </c>
    </row>
    <row r="374" spans="2:5" x14ac:dyDescent="0.25">
      <c r="B374" s="6" t="s">
        <v>293</v>
      </c>
      <c r="C374" s="8">
        <f>SUM(C375:C376)</f>
        <v>1200</v>
      </c>
      <c r="D374" s="20">
        <f>SUM(D375:D376)</f>
        <v>0</v>
      </c>
      <c r="E374" s="3">
        <f t="shared" si="34"/>
        <v>1200</v>
      </c>
    </row>
    <row r="375" spans="2:5" x14ac:dyDescent="0.25">
      <c r="B375" s="7" t="s">
        <v>267</v>
      </c>
      <c r="C375" s="8">
        <v>200</v>
      </c>
      <c r="D375" s="20">
        <v>0</v>
      </c>
      <c r="E375" s="15">
        <f t="shared" si="34"/>
        <v>200</v>
      </c>
    </row>
    <row r="376" spans="2:5" x14ac:dyDescent="0.25">
      <c r="B376" s="7" t="s">
        <v>270</v>
      </c>
      <c r="C376" s="8">
        <v>1000</v>
      </c>
      <c r="D376" s="20">
        <v>0</v>
      </c>
      <c r="E376" s="15">
        <f t="shared" si="34"/>
        <v>1000</v>
      </c>
    </row>
    <row r="377" spans="2:5" x14ac:dyDescent="0.25">
      <c r="B377" s="6" t="s">
        <v>7</v>
      </c>
      <c r="C377" s="3">
        <f>SUM(C378:C391)</f>
        <v>36500</v>
      </c>
      <c r="D377" s="19">
        <f t="shared" ref="D377" si="39">SUM(D378:D391)</f>
        <v>-10400</v>
      </c>
      <c r="E377" s="3">
        <f t="shared" si="34"/>
        <v>26100</v>
      </c>
    </row>
    <row r="378" spans="2:5" x14ac:dyDescent="0.25">
      <c r="B378" s="7" t="s">
        <v>267</v>
      </c>
      <c r="C378" s="8">
        <v>1000</v>
      </c>
      <c r="D378" s="20">
        <v>0</v>
      </c>
      <c r="E378" s="15">
        <f t="shared" si="34"/>
        <v>1000</v>
      </c>
    </row>
    <row r="379" spans="2:5" x14ac:dyDescent="0.25">
      <c r="B379" s="7" t="s">
        <v>269</v>
      </c>
      <c r="C379" s="8">
        <v>2000</v>
      </c>
      <c r="D379" s="20">
        <v>0</v>
      </c>
      <c r="E379" s="15">
        <f t="shared" si="34"/>
        <v>2000</v>
      </c>
    </row>
    <row r="380" spans="2:5" x14ac:dyDescent="0.25">
      <c r="B380" s="7" t="s">
        <v>271</v>
      </c>
      <c r="C380" s="8">
        <v>2000</v>
      </c>
      <c r="D380" s="20">
        <v>-900</v>
      </c>
      <c r="E380" s="15">
        <f t="shared" si="34"/>
        <v>1100</v>
      </c>
    </row>
    <row r="381" spans="2:5" x14ac:dyDescent="0.25">
      <c r="B381" s="7" t="s">
        <v>272</v>
      </c>
      <c r="C381" s="8">
        <v>3000</v>
      </c>
      <c r="D381" s="20">
        <v>-1800</v>
      </c>
      <c r="E381" s="15">
        <f t="shared" si="34"/>
        <v>1200</v>
      </c>
    </row>
    <row r="382" spans="2:5" ht="26.25" x14ac:dyDescent="0.25">
      <c r="B382" s="7" t="s">
        <v>273</v>
      </c>
      <c r="C382" s="8">
        <v>6000</v>
      </c>
      <c r="D382" s="20">
        <v>0</v>
      </c>
      <c r="E382" s="15">
        <f t="shared" si="34"/>
        <v>6000</v>
      </c>
    </row>
    <row r="383" spans="2:5" x14ac:dyDescent="0.25">
      <c r="B383" s="7" t="s">
        <v>263</v>
      </c>
      <c r="C383" s="8">
        <v>0</v>
      </c>
      <c r="D383" s="20">
        <v>0</v>
      </c>
      <c r="E383" s="15">
        <f t="shared" si="34"/>
        <v>0</v>
      </c>
    </row>
    <row r="384" spans="2:5" x14ac:dyDescent="0.25">
      <c r="B384" s="7" t="s">
        <v>270</v>
      </c>
      <c r="C384" s="8">
        <v>1000</v>
      </c>
      <c r="D384" s="20">
        <v>-1000</v>
      </c>
      <c r="E384" s="15">
        <f t="shared" si="34"/>
        <v>0</v>
      </c>
    </row>
    <row r="385" spans="2:5" x14ac:dyDescent="0.25">
      <c r="B385" s="7" t="s">
        <v>274</v>
      </c>
      <c r="C385" s="8">
        <v>2000</v>
      </c>
      <c r="D385" s="20">
        <v>-1000</v>
      </c>
      <c r="E385" s="15">
        <f t="shared" si="34"/>
        <v>1000</v>
      </c>
    </row>
    <row r="386" spans="2:5" x14ac:dyDescent="0.25">
      <c r="B386" s="7" t="s">
        <v>265</v>
      </c>
      <c r="C386" s="8">
        <v>300</v>
      </c>
      <c r="D386" s="20">
        <v>0</v>
      </c>
      <c r="E386" s="15">
        <f t="shared" si="34"/>
        <v>300</v>
      </c>
    </row>
    <row r="387" spans="2:5" x14ac:dyDescent="0.25">
      <c r="B387" s="7" t="s">
        <v>275</v>
      </c>
      <c r="C387" s="8">
        <v>8000</v>
      </c>
      <c r="D387" s="20">
        <v>-5700</v>
      </c>
      <c r="E387" s="15">
        <f t="shared" si="34"/>
        <v>2300</v>
      </c>
    </row>
    <row r="388" spans="2:5" x14ac:dyDescent="0.25">
      <c r="B388" s="7" t="s">
        <v>266</v>
      </c>
      <c r="C388" s="8">
        <v>1200</v>
      </c>
      <c r="D388" s="20">
        <v>0</v>
      </c>
      <c r="E388" s="15">
        <f t="shared" si="34"/>
        <v>1200</v>
      </c>
    </row>
    <row r="389" spans="2:5" x14ac:dyDescent="0.25">
      <c r="B389" s="7" t="s">
        <v>276</v>
      </c>
      <c r="C389" s="8">
        <v>8000</v>
      </c>
      <c r="D389" s="20">
        <v>0</v>
      </c>
      <c r="E389" s="15">
        <f t="shared" si="34"/>
        <v>8000</v>
      </c>
    </row>
    <row r="390" spans="2:5" x14ac:dyDescent="0.25">
      <c r="B390" s="7" t="s">
        <v>277</v>
      </c>
      <c r="C390" s="8">
        <v>2000</v>
      </c>
      <c r="D390" s="20">
        <v>0</v>
      </c>
      <c r="E390" s="15">
        <f t="shared" si="34"/>
        <v>2000</v>
      </c>
    </row>
    <row r="391" spans="2:5" ht="26.25" x14ac:dyDescent="0.25">
      <c r="B391" s="7" t="s">
        <v>262</v>
      </c>
      <c r="C391" s="8">
        <v>0</v>
      </c>
      <c r="D391" s="20">
        <v>0</v>
      </c>
      <c r="E391" s="15">
        <f t="shared" si="34"/>
        <v>0</v>
      </c>
    </row>
    <row r="392" spans="2:5" x14ac:dyDescent="0.25">
      <c r="B392" s="6" t="s">
        <v>22</v>
      </c>
      <c r="C392" s="3">
        <f>SUM(C393:C396)</f>
        <v>11000</v>
      </c>
      <c r="D392" s="19">
        <f t="shared" ref="D392" si="40">SUM(D393:D396)</f>
        <v>0</v>
      </c>
      <c r="E392" s="3">
        <f t="shared" si="34"/>
        <v>11000</v>
      </c>
    </row>
    <row r="393" spans="2:5" ht="26.25" x14ac:dyDescent="0.25">
      <c r="B393" s="7" t="s">
        <v>278</v>
      </c>
      <c r="C393" s="8">
        <v>10000</v>
      </c>
      <c r="D393" s="20">
        <v>0</v>
      </c>
      <c r="E393" s="15">
        <f t="shared" si="34"/>
        <v>10000</v>
      </c>
    </row>
    <row r="394" spans="2:5" ht="26.25" x14ac:dyDescent="0.25">
      <c r="B394" s="7" t="s">
        <v>279</v>
      </c>
      <c r="C394" s="8">
        <v>0</v>
      </c>
      <c r="D394" s="20">
        <v>0</v>
      </c>
      <c r="E394" s="15">
        <f t="shared" si="34"/>
        <v>0</v>
      </c>
    </row>
    <row r="395" spans="2:5" ht="26.25" x14ac:dyDescent="0.25">
      <c r="B395" s="7" t="s">
        <v>280</v>
      </c>
      <c r="C395" s="8">
        <v>1000</v>
      </c>
      <c r="D395" s="20">
        <v>0</v>
      </c>
      <c r="E395" s="15">
        <f t="shared" si="34"/>
        <v>1000</v>
      </c>
    </row>
    <row r="396" spans="2:5" ht="26.25" x14ac:dyDescent="0.25">
      <c r="B396" s="7" t="s">
        <v>281</v>
      </c>
      <c r="C396" s="8">
        <v>0</v>
      </c>
      <c r="D396" s="20">
        <v>0</v>
      </c>
      <c r="E396" s="15">
        <f t="shared" si="34"/>
        <v>0</v>
      </c>
    </row>
    <row r="397" spans="2:5" x14ac:dyDescent="0.25">
      <c r="B397" s="2" t="s">
        <v>282</v>
      </c>
      <c r="C397" s="3">
        <f>C6+C11+C26+C69+C127+C166+C204+C222+C285+C337</f>
        <v>1243140</v>
      </c>
      <c r="D397" s="18">
        <f>D6+D11+D26+D69+D127+D166+D204+D222+D285+D337</f>
        <v>0</v>
      </c>
      <c r="E397" s="3">
        <f>E6+E11+E26+E69+E127+E166+E204+E222+E285+E337</f>
        <v>1243140</v>
      </c>
    </row>
    <row r="403" spans="7:7" x14ac:dyDescent="0.25">
      <c r="G403" s="16"/>
    </row>
  </sheetData>
  <autoFilter ref="B5:E423" xr:uid="{924D146A-DDEE-4042-AE65-8E8CFA10DC5B}"/>
  <mergeCells count="2">
    <mergeCell ref="B3:E3"/>
    <mergeCell ref="C1:E1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Uchwała 18.12.25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Braun</dc:creator>
  <cp:lastModifiedBy>Agnieszka Braun</cp:lastModifiedBy>
  <cp:lastPrinted>2025-12-16T08:47:37Z</cp:lastPrinted>
  <dcterms:created xsi:type="dcterms:W3CDTF">2025-10-22T16:56:41Z</dcterms:created>
  <dcterms:modified xsi:type="dcterms:W3CDTF">2025-12-18T07:10:46Z</dcterms:modified>
</cp:coreProperties>
</file>