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aszyn.intra\UGRpliki\pulpit\a_braun\Pulpit\Własne\Uchwały Rady 2026\2026.02.19\"/>
    </mc:Choice>
  </mc:AlternateContent>
  <xr:revisionPtr revIDLastSave="0" documentId="13_ncr:1_{C2E6C852-D94E-4266-82A4-DBA51409B0CE}" xr6:coauthVersionLast="47" xr6:coauthVersionMax="47" xr10:uidLastSave="{00000000-0000-0000-0000-000000000000}"/>
  <bookViews>
    <workbookView xWindow="28680" yWindow="-120" windowWidth="29040" windowHeight="15720" xr2:uid="{D427E983-AD8D-4657-8A86-5B1E975A113C}"/>
  </bookViews>
  <sheets>
    <sheet name="FS 2026" sheetId="2" r:id="rId1"/>
  </sheets>
  <definedNames>
    <definedName name="_xlnm._FilterDatabase" localSheetId="0" hidden="1">'FS 2026'!$B$5:$E$408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4" i="2" l="1"/>
  <c r="D349" i="2"/>
  <c r="E352" i="2"/>
  <c r="D246" i="2"/>
  <c r="D263" i="2"/>
  <c r="E248" i="2"/>
  <c r="D239" i="2"/>
  <c r="E241" i="2"/>
  <c r="D222" i="2"/>
  <c r="D210" i="2"/>
  <c r="D176" i="2"/>
  <c r="D185" i="2"/>
  <c r="D199" i="2"/>
  <c r="E193" i="2"/>
  <c r="E194" i="2"/>
  <c r="D167" i="2"/>
  <c r="D110" i="2"/>
  <c r="E116" i="2"/>
  <c r="E115" i="2"/>
  <c r="D72" i="2"/>
  <c r="D27" i="2"/>
  <c r="C35" i="2"/>
  <c r="D35" i="2"/>
  <c r="E35" i="2"/>
  <c r="E36" i="2"/>
  <c r="E311" i="2"/>
  <c r="C377" i="2"/>
  <c r="E126" i="2"/>
  <c r="E155" i="2"/>
  <c r="E231" i="2"/>
  <c r="C19" i="2"/>
  <c r="E142" i="2"/>
  <c r="E143" i="2"/>
  <c r="E336" i="2"/>
  <c r="E337" i="2"/>
  <c r="E338" i="2"/>
  <c r="E335" i="2"/>
  <c r="E276" i="2"/>
  <c r="E275" i="2"/>
  <c r="E12" i="2"/>
  <c r="E13" i="2"/>
  <c r="E16" i="2"/>
  <c r="E17" i="2"/>
  <c r="E18" i="2"/>
  <c r="E146" i="2"/>
  <c r="E260" i="2"/>
  <c r="E261" i="2"/>
  <c r="E280" i="2"/>
  <c r="E281" i="2"/>
  <c r="D166" i="2" l="1"/>
  <c r="D165" i="2" s="1"/>
  <c r="D238" i="2"/>
  <c r="D71" i="2"/>
  <c r="D70" i="2" s="1"/>
  <c r="D381" i="2" s="1"/>
  <c r="D26" i="2"/>
  <c r="E23" i="2"/>
  <c r="E362" i="2"/>
  <c r="E358" i="2"/>
  <c r="E359" i="2"/>
  <c r="E360" i="2"/>
  <c r="E297" i="2"/>
  <c r="E298" i="2"/>
  <c r="E299" i="2"/>
  <c r="E300" i="2"/>
  <c r="E268" i="2"/>
  <c r="E269" i="2"/>
  <c r="E221" i="2"/>
  <c r="E219" i="2"/>
  <c r="E213" i="2"/>
  <c r="E214" i="2"/>
  <c r="E215" i="2"/>
  <c r="E216" i="2"/>
  <c r="E204" i="2"/>
  <c r="E206" i="2"/>
  <c r="E208" i="2"/>
  <c r="E209" i="2"/>
  <c r="E197" i="2"/>
  <c r="E159" i="2"/>
  <c r="E160" i="2"/>
  <c r="E161" i="2"/>
  <c r="E162" i="2"/>
  <c r="E163" i="2"/>
  <c r="E122" i="2"/>
  <c r="E124" i="2"/>
  <c r="E64" i="2"/>
  <c r="E65" i="2"/>
  <c r="E66" i="2"/>
  <c r="E67" i="2"/>
  <c r="E68" i="2"/>
  <c r="E69" i="2"/>
  <c r="E11" i="2"/>
  <c r="E15" i="2"/>
  <c r="E20" i="2"/>
  <c r="E46" i="2"/>
  <c r="E47" i="2"/>
  <c r="E48" i="2"/>
  <c r="E49" i="2"/>
  <c r="E50" i="2"/>
  <c r="C339" i="2"/>
  <c r="C199" i="2"/>
  <c r="C207" i="2"/>
  <c r="E207" i="2" s="1"/>
  <c r="E334" i="2"/>
  <c r="E332" i="2"/>
  <c r="C218" i="2"/>
  <c r="E218" i="2" s="1"/>
  <c r="E152" i="2"/>
  <c r="E153" i="2"/>
  <c r="E154" i="2"/>
  <c r="C308" i="2"/>
  <c r="C123" i="2"/>
  <c r="E123" i="2" s="1"/>
  <c r="C14" i="2"/>
  <c r="E14" i="2" s="1"/>
  <c r="E304" i="2"/>
  <c r="E306" i="2"/>
  <c r="E307" i="2"/>
  <c r="E328" i="2"/>
  <c r="E329" i="2"/>
  <c r="E330" i="2"/>
  <c r="E331" i="2"/>
  <c r="C287" i="2"/>
  <c r="C203" i="2"/>
  <c r="E203" i="2" s="1"/>
  <c r="C205" i="2"/>
  <c r="E205" i="2" s="1"/>
  <c r="C220" i="2"/>
  <c r="C210" i="2"/>
  <c r="C53" i="2"/>
  <c r="C52" i="2" s="1"/>
  <c r="C301" i="2"/>
  <c r="C125" i="2"/>
  <c r="C354" i="2" l="1"/>
  <c r="E354" i="2" s="1"/>
  <c r="E351" i="2"/>
  <c r="E156" i="2"/>
  <c r="C22" i="2"/>
  <c r="E210" i="2"/>
  <c r="E340" i="2"/>
  <c r="C8" i="2"/>
  <c r="C37" i="2"/>
  <c r="E37" i="2" s="1"/>
  <c r="E53" i="2"/>
  <c r="C72" i="2"/>
  <c r="C110" i="2"/>
  <c r="C118" i="2"/>
  <c r="C117" i="2" s="1"/>
  <c r="C130" i="2"/>
  <c r="C144" i="2"/>
  <c r="C233" i="2"/>
  <c r="E233" i="2" s="1"/>
  <c r="C263" i="2"/>
  <c r="E263" i="2" s="1"/>
  <c r="E287" i="2"/>
  <c r="E119" i="2"/>
  <c r="E120" i="2"/>
  <c r="E121" i="2"/>
  <c r="E379" i="2"/>
  <c r="E24" i="2"/>
  <c r="C361" i="2"/>
  <c r="E361" i="2" s="1"/>
  <c r="C157" i="2"/>
  <c r="E157" i="2" s="1"/>
  <c r="C228" i="2"/>
  <c r="D301" i="2"/>
  <c r="E380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C364" i="2"/>
  <c r="E364" i="2" s="1"/>
  <c r="E363" i="2"/>
  <c r="E357" i="2"/>
  <c r="E356" i="2"/>
  <c r="E355" i="2"/>
  <c r="E353" i="2"/>
  <c r="E350" i="2"/>
  <c r="C349" i="2"/>
  <c r="E349" i="2" s="1"/>
  <c r="E348" i="2"/>
  <c r="E347" i="2"/>
  <c r="C346" i="2"/>
  <c r="E346" i="2" s="1"/>
  <c r="E345" i="2"/>
  <c r="E344" i="2"/>
  <c r="C343" i="2"/>
  <c r="E333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0" i="2"/>
  <c r="E309" i="2"/>
  <c r="E305" i="2"/>
  <c r="E303" i="2"/>
  <c r="E302" i="2"/>
  <c r="E296" i="2"/>
  <c r="E295" i="2"/>
  <c r="E294" i="2"/>
  <c r="E293" i="2"/>
  <c r="E292" i="2"/>
  <c r="E291" i="2"/>
  <c r="E290" i="2"/>
  <c r="E289" i="2"/>
  <c r="E288" i="2"/>
  <c r="E286" i="2"/>
  <c r="C285" i="2"/>
  <c r="E282" i="2"/>
  <c r="E279" i="2"/>
  <c r="C278" i="2"/>
  <c r="E274" i="2"/>
  <c r="E273" i="2"/>
  <c r="C272" i="2"/>
  <c r="C271" i="2" s="1"/>
  <c r="E271" i="2" s="1"/>
  <c r="E270" i="2"/>
  <c r="E267" i="2"/>
  <c r="E266" i="2"/>
  <c r="E265" i="2"/>
  <c r="E264" i="2"/>
  <c r="E262" i="2"/>
  <c r="E259" i="2"/>
  <c r="E258" i="2"/>
  <c r="E257" i="2"/>
  <c r="E256" i="2"/>
  <c r="E255" i="2"/>
  <c r="E254" i="2"/>
  <c r="E253" i="2"/>
  <c r="E252" i="2"/>
  <c r="E251" i="2"/>
  <c r="C250" i="2"/>
  <c r="E250" i="2" s="1"/>
  <c r="E249" i="2"/>
  <c r="E247" i="2"/>
  <c r="C246" i="2"/>
  <c r="E246" i="2" s="1"/>
  <c r="E245" i="2"/>
  <c r="E244" i="2"/>
  <c r="C243" i="2"/>
  <c r="E242" i="2"/>
  <c r="E240" i="2"/>
  <c r="C239" i="2"/>
  <c r="E237" i="2"/>
  <c r="E236" i="2"/>
  <c r="E235" i="2"/>
  <c r="E234" i="2"/>
  <c r="E232" i="2"/>
  <c r="E230" i="2"/>
  <c r="E229" i="2"/>
  <c r="E225" i="2"/>
  <c r="E224" i="2"/>
  <c r="E223" i="2"/>
  <c r="C222" i="2"/>
  <c r="C202" i="2" s="1"/>
  <c r="E220" i="2"/>
  <c r="E217" i="2"/>
  <c r="E212" i="2"/>
  <c r="E211" i="2"/>
  <c r="E200" i="2"/>
  <c r="E199" i="2"/>
  <c r="E198" i="2"/>
  <c r="E196" i="2"/>
  <c r="C195" i="2"/>
  <c r="E195" i="2" s="1"/>
  <c r="E192" i="2"/>
  <c r="E191" i="2"/>
  <c r="E190" i="2"/>
  <c r="E189" i="2"/>
  <c r="E188" i="2"/>
  <c r="E187" i="2"/>
  <c r="E186" i="2"/>
  <c r="C185" i="2"/>
  <c r="E185" i="2" s="1"/>
  <c r="E184" i="2"/>
  <c r="E183" i="2"/>
  <c r="E182" i="2"/>
  <c r="E181" i="2"/>
  <c r="E180" i="2"/>
  <c r="E179" i="2"/>
  <c r="E178" i="2"/>
  <c r="E177" i="2"/>
  <c r="C176" i="2"/>
  <c r="E176" i="2" s="1"/>
  <c r="E175" i="2"/>
  <c r="E174" i="2"/>
  <c r="E173" i="2"/>
  <c r="E172" i="2"/>
  <c r="E171" i="2"/>
  <c r="E170" i="2"/>
  <c r="E169" i="2"/>
  <c r="E168" i="2"/>
  <c r="C167" i="2"/>
  <c r="E164" i="2"/>
  <c r="E158" i="2"/>
  <c r="E151" i="2"/>
  <c r="E150" i="2"/>
  <c r="E149" i="2"/>
  <c r="E148" i="2"/>
  <c r="E147" i="2"/>
  <c r="E145" i="2"/>
  <c r="E141" i="2"/>
  <c r="E140" i="2"/>
  <c r="E139" i="2"/>
  <c r="E138" i="2"/>
  <c r="E137" i="2"/>
  <c r="E136" i="2"/>
  <c r="E135" i="2"/>
  <c r="E134" i="2"/>
  <c r="E133" i="2"/>
  <c r="E132" i="2"/>
  <c r="E131" i="2"/>
  <c r="E127" i="2"/>
  <c r="E125" i="2"/>
  <c r="E114" i="2"/>
  <c r="E113" i="2"/>
  <c r="E112" i="2"/>
  <c r="E111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63" i="2"/>
  <c r="E62" i="2"/>
  <c r="E61" i="2"/>
  <c r="E60" i="2"/>
  <c r="E59" i="2"/>
  <c r="E58" i="2"/>
  <c r="E57" i="2"/>
  <c r="E56" i="2"/>
  <c r="E55" i="2"/>
  <c r="E54" i="2"/>
  <c r="E51" i="2"/>
  <c r="E45" i="2"/>
  <c r="E44" i="2"/>
  <c r="E43" i="2"/>
  <c r="E42" i="2"/>
  <c r="E41" i="2"/>
  <c r="E40" i="2"/>
  <c r="E39" i="2"/>
  <c r="E38" i="2"/>
  <c r="E34" i="2"/>
  <c r="E33" i="2"/>
  <c r="E32" i="2"/>
  <c r="E31" i="2"/>
  <c r="E30" i="2"/>
  <c r="E29" i="2"/>
  <c r="E28" i="2"/>
  <c r="C27" i="2"/>
  <c r="E10" i="2"/>
  <c r="E9" i="2"/>
  <c r="C342" i="2" l="1"/>
  <c r="C129" i="2"/>
  <c r="C128" i="2" s="1"/>
  <c r="E285" i="2"/>
  <c r="C284" i="2"/>
  <c r="C238" i="2"/>
  <c r="E238" i="2" s="1"/>
  <c r="E228" i="2"/>
  <c r="C227" i="2"/>
  <c r="E27" i="2"/>
  <c r="C26" i="2"/>
  <c r="C25" i="2" s="1"/>
  <c r="E25" i="2" s="1"/>
  <c r="C166" i="2"/>
  <c r="E343" i="2"/>
  <c r="E130" i="2"/>
  <c r="E72" i="2"/>
  <c r="C71" i="2"/>
  <c r="E22" i="2"/>
  <c r="C21" i="2"/>
  <c r="E239" i="2"/>
  <c r="E278" i="2"/>
  <c r="C277" i="2"/>
  <c r="E277" i="2" s="1"/>
  <c r="E167" i="2"/>
  <c r="E222" i="2"/>
  <c r="E118" i="2"/>
  <c r="E117" i="2"/>
  <c r="E8" i="2"/>
  <c r="E301" i="2"/>
  <c r="E110" i="2"/>
  <c r="E243" i="2"/>
  <c r="E144" i="2"/>
  <c r="E272" i="2"/>
  <c r="E21" i="2" l="1"/>
  <c r="E26" i="2"/>
  <c r="C70" i="2"/>
  <c r="E70" i="2" s="1"/>
  <c r="C226" i="2"/>
  <c r="E52" i="2"/>
  <c r="E71" i="2"/>
  <c r="E202" i="2"/>
  <c r="C201" i="2"/>
  <c r="E201" i="2" s="1"/>
  <c r="E227" i="2"/>
  <c r="E129" i="2"/>
  <c r="E128" i="2"/>
  <c r="C165" i="2"/>
  <c r="E165" i="2" s="1"/>
  <c r="E166" i="2"/>
  <c r="E342" i="2"/>
  <c r="C341" i="2"/>
  <c r="E341" i="2" l="1"/>
  <c r="C7" i="2"/>
  <c r="E19" i="2"/>
  <c r="E226" i="2"/>
  <c r="E339" i="2"/>
  <c r="E7" i="2" l="1"/>
  <c r="C6" i="2"/>
  <c r="E284" i="2"/>
  <c r="C283" i="2"/>
  <c r="E308" i="2"/>
  <c r="E6" i="2" l="1"/>
  <c r="C381" i="2"/>
  <c r="E283" i="2"/>
  <c r="E381" i="2" s="1"/>
</calcChain>
</file>

<file path=xl/sharedStrings.xml><?xml version="1.0" encoding="utf-8"?>
<sst xmlns="http://schemas.openxmlformats.org/spreadsheetml/2006/main" count="382" uniqueCount="297">
  <si>
    <t>Nazwa przedsięwzięcia</t>
  </si>
  <si>
    <t>Plan</t>
  </si>
  <si>
    <t>Zmiana</t>
  </si>
  <si>
    <t>Plan po zmianach</t>
  </si>
  <si>
    <t>4300 Zakup usług pozostałych</t>
  </si>
  <si>
    <t>600 Transport i łączność</t>
  </si>
  <si>
    <t>60016 Drogi publiczne gminne</t>
  </si>
  <si>
    <t>6050 Wydatki inwestycyjne jednostek budżetowych</t>
  </si>
  <si>
    <t>60020 Funkcjonowanie przystanków komunikacyjnych</t>
  </si>
  <si>
    <t>4210 Zakup materiałów i wyposażenia</t>
  </si>
  <si>
    <t>6060 Wydatki na zakupy inwestycyjne jednostek budżetowych</t>
  </si>
  <si>
    <t>750 Administracja publiczna</t>
  </si>
  <si>
    <t>75075 Promocja jednostek samorządu terytorialnego</t>
  </si>
  <si>
    <t>75095 Pozostała działalność</t>
  </si>
  <si>
    <t>754 Bezpieczeństwo publiczne i ochrona przeciwpożarowa</t>
  </si>
  <si>
    <t>75412 Ochotnicze straże pożarne</t>
  </si>
  <si>
    <t>75495 Pozostała działalność</t>
  </si>
  <si>
    <t>801 Oświata i wychowanie</t>
  </si>
  <si>
    <t>80195 Pozostała działalność</t>
  </si>
  <si>
    <t>4240 Zakup środków dydaktycznych i książek</t>
  </si>
  <si>
    <t>851 Ochrona zdrowia</t>
  </si>
  <si>
    <t>85195 Pozostała działalność</t>
  </si>
  <si>
    <t>4110 Składki na ubezpieczenia społeczne</t>
  </si>
  <si>
    <t xml:space="preserve">FS Dawidy -- "Zdrowy kręgosłup" - otwieranie i zamykanie obiektu	</t>
  </si>
  <si>
    <t>4120 Składki na Fundusz Pracy oraz Fundusz Solidarnościowy</t>
  </si>
  <si>
    <t>4170 Wynagrodzenia bezosobowe</t>
  </si>
  <si>
    <t>854 Edukacyjna opieka wychowawcza</t>
  </si>
  <si>
    <t>85495 Pozostała działalność</t>
  </si>
  <si>
    <t>900 Gospodarka komunalna i ochrona środowiska</t>
  </si>
  <si>
    <t>90003 Oczyszczanie miast i wsi</t>
  </si>
  <si>
    <t>90004 Utrzymanie zieleni w miastach i gminach</t>
  </si>
  <si>
    <t>90015 Oświetlenie ulic, placów i dróg</t>
  </si>
  <si>
    <t>90095 Pozostała działalność</t>
  </si>
  <si>
    <t>921 Kultura i ochrona dziedzictwa narodowego</t>
  </si>
  <si>
    <t>92195 Pozostała działalność</t>
  </si>
  <si>
    <t>4220 Zakup środków żywności</t>
  </si>
  <si>
    <t>926 Kultura fizyczna</t>
  </si>
  <si>
    <t>92695 Pozostała działalność</t>
  </si>
  <si>
    <t xml:space="preserve">FS Nowe Grocholice -- Opieka nad placami zabaw przy ulicy Partyzantów i Waryńskiego	</t>
  </si>
  <si>
    <t>Razem</t>
  </si>
  <si>
    <t>FS Dawidy  - Zakup pomocy dydaktycznych i zabawek dla ZSP Łady</t>
  </si>
  <si>
    <t xml:space="preserve">FS Dawidy - Organizacja wydarzeń kulturalnych	</t>
  </si>
  <si>
    <t xml:space="preserve">FS Dawidy - Organizacja wydarzeń sportowych	</t>
  </si>
  <si>
    <t>FS Dawidy - Zakup tablicy informacyjnej</t>
  </si>
  <si>
    <t>FS Dawidy - Utrzymanie gotowości bojowej OSP Dawidy</t>
  </si>
  <si>
    <t xml:space="preserve">FS Dawidy - Organizacja Pikników i festynów rodzinnych	</t>
  </si>
  <si>
    <t>4270 Zakup usług remontowych</t>
  </si>
  <si>
    <t>FS Dawidy - Mural  ZSP Łady</t>
  </si>
  <si>
    <t xml:space="preserve">FS Dawidy - Organizacja pikniku z okzazji jubileuszu ZSP Łady	</t>
  </si>
  <si>
    <t>FS Wypędy - Utrzymanie gotowości bojowej OSP Raszyn</t>
  </si>
  <si>
    <t>FS Wypędy - Utrzymanie gotowości bojowej OSP Falety</t>
  </si>
  <si>
    <t xml:space="preserve">FS Wypędy  - Zakup i montaż klimatyzatora dla Przedszkola "Pod Topolą"	</t>
  </si>
  <si>
    <t>FS Wypędy - Eko-Piknik w Falentch</t>
  </si>
  <si>
    <t xml:space="preserve">FS Wypędy - Montaż  oświetlenia świątecznego	</t>
  </si>
  <si>
    <t>FS Łady - zakup lekkiego pojazdu rozpoznawczo -ratowniczego typu quad z przyczepką</t>
  </si>
  <si>
    <t>FS Łady - Zakup i montaż kamer</t>
  </si>
  <si>
    <t xml:space="preserve">FS Łady - Wynajem toalety przenośnej przy stawie przy ul. Za Olszyną	</t>
  </si>
  <si>
    <t xml:space="preserve">FS Łady - Wykaszanie terenów zielonych sołectwa Łady	</t>
  </si>
  <si>
    <t xml:space="preserve">FS Łady - Zakup części do naprawy ciągnika ogrodowego i podkaszarki	</t>
  </si>
  <si>
    <t xml:space="preserve">FS Łady - Zakup materiałów eksploatacyjnych, paliwa do ciągników rolniczych, traktora ogrodowego i podkaszarek do koszenia trawy na terenach zielonych sołectwa oraz farby do pomalowania ławek	</t>
  </si>
  <si>
    <t>FS Łady - Mural  ZSP Łady</t>
  </si>
  <si>
    <t xml:space="preserve">FS Łady - Organizacja ćwiczeń ogólnorozwojowych dla mieszkańców	</t>
  </si>
  <si>
    <t xml:space="preserve">FS Łady - Organizacja wydarzeń kulturalnych	</t>
  </si>
  <si>
    <t xml:space="preserve">FS Łady - Organizacja wydarzeń sportowych	</t>
  </si>
  <si>
    <t>FS Łady - zakup roślin i krzewów</t>
  </si>
  <si>
    <t>FS Łady - Organizacja wydarzeń kulturalnych dla mieszkańców sołectwa Łady</t>
  </si>
  <si>
    <t>FS Łady - Organizacja wydarzeń sportowych dla mieszkańców sołectwa Łady</t>
  </si>
  <si>
    <t xml:space="preserve">FS Dawidy - "Zdrowy kręgosłup"	</t>
  </si>
  <si>
    <t xml:space="preserve">FS Dawidy - "Zdrowy kręgosłup" - otwieranie i zamykanie obiektu	</t>
  </si>
  <si>
    <t>Plan wydatków na przedsięwzięcia realizowane w ramach Funduszu Sołeckiego na rok 2026</t>
  </si>
  <si>
    <t>FS Sękocin Nowy - Utrzymanie gotowości bojowej OSP Falety</t>
  </si>
  <si>
    <t>FS Sękocin Nowy - Utrzymanie gotowości bojowej OSP Raszyn</t>
  </si>
  <si>
    <t xml:space="preserve">FS Sękocin Nowy - Montaż i demontaż oświetlenia świątecznego	</t>
  </si>
  <si>
    <t>FS Sękocin Nowy - Aktywizacja mieszkańców</t>
  </si>
  <si>
    <t>FS Sękocin Nowy - Jubileusz "600-lecia" Słomina</t>
  </si>
  <si>
    <t>FS Sękocin Nowy - Organizacja Pikniku Rodzinnego na pożegnanie lata</t>
  </si>
  <si>
    <t xml:space="preserve">FS Raszyn I - Wynajem toalety przenośnej	</t>
  </si>
  <si>
    <t xml:space="preserve">FS Raszyn I - Usługa koszenia terenu i pielęgnacja zieleni	</t>
  </si>
  <si>
    <t>FS Raszyn I - Usługa koszenia oraz porządki na placu zabaw</t>
  </si>
  <si>
    <t>FS Raszyn I - Zakup klimatyzatora do Przedszkola</t>
  </si>
  <si>
    <t xml:space="preserve">FS Raszyn I  - Montaż i demontaż iluminacji  świątecznych	</t>
  </si>
  <si>
    <t>FS Raszyn I - Zakup nasadzeń zieleni</t>
  </si>
  <si>
    <t>FS Raszyn I - Utrzymanie gotowości bojowej OSP Raszyn</t>
  </si>
  <si>
    <t>FS Raszyn I - Utrzymanie gotowości bojowej OSP Falenty</t>
  </si>
  <si>
    <t>FS Raszyn I - Organizacja zajęć aktywizujących dla dorosłych mieszkańców sołectwa</t>
  </si>
  <si>
    <t>FS Raszyn I - Organizacja pikniku rodzinego</t>
  </si>
  <si>
    <t>FS Raszyn I - Zakup środków do pielęgnacji i ochrony zieleni</t>
  </si>
  <si>
    <t>FS Raszyn I - Organizacja warsztatów artystycznych dla dzieci oraz dorosłych</t>
  </si>
  <si>
    <t>FS Słomin - zakup zestawu ćwiczebnego do zaopatrywania ran oraz defibrylatora szkoleniowego</t>
  </si>
  <si>
    <t>FS Słomin - zakup tablicy interaktywnej dla SP Sękocin</t>
  </si>
  <si>
    <t>FS Słomin - Zakup i montaż monitoringu</t>
  </si>
  <si>
    <t>FS Słomin - Utrzymanie gotowości bojowej OSP Falenty</t>
  </si>
  <si>
    <t>FS Słomin - zakup ekranu projektowego do Przedszkola w Sękocinie</t>
  </si>
  <si>
    <t>FS Słomin - Zakup skrzyń ogrodowych do Przedszkola w Sękocinie</t>
  </si>
  <si>
    <t>FS Słomin - Zakup artykułów papierniczych do Przedszkola w Sękocinie</t>
  </si>
  <si>
    <t>FS Słomin - Montaż oświetlenia świątecznego</t>
  </si>
  <si>
    <t>FS Słomin - Eko-Piknik w Falentch</t>
  </si>
  <si>
    <t>FS Słomin - Organizacja integracyjnego pikniku historycznego</t>
  </si>
  <si>
    <t>FS Słomin - Wymiana lustra</t>
  </si>
  <si>
    <t xml:space="preserve">FS Słomin - zagospodarowanie, pielęgnacja, utrzymanie porządku na terenie parku kieszonkowego	</t>
  </si>
  <si>
    <t xml:space="preserve">FS Słomin - Zakup 2 ławek  parkowych	</t>
  </si>
  <si>
    <t>FS Słomin - Centrum Kultury Raszyn</t>
  </si>
  <si>
    <t>FS Dawidy Bankowe I - Mural  ZSP Łady</t>
  </si>
  <si>
    <t>FS Dawidy Bankowe I  - Zakup pomocy dydaktycznych ZSP Łady</t>
  </si>
  <si>
    <t>FS Dawidy Bankowe I - organizacja wydarzeń kulturalnych</t>
  </si>
  <si>
    <t>FS Dawidy Bankowe I - Utrzymanie gotowości bojowej OSP Dawidy</t>
  </si>
  <si>
    <t>FS Dawidy Bankowe I - Utrzymanie gotowości bojowej OSP Falenty</t>
  </si>
  <si>
    <t xml:space="preserve">FS Dawidy Bankowe I - "Zdrowy kręgosłup"	</t>
  </si>
  <si>
    <t>FS Dawidy Bankowe I - Zakup i montaż wiat przystankowych</t>
  </si>
  <si>
    <t>FS Dawidy Bankowe I - Stacja naprawy rowerów</t>
  </si>
  <si>
    <t>FS Dawidy Bankowe I - Projekt oświetlenia ul. Dzwonkowej</t>
  </si>
  <si>
    <t>FS Dawidy Bankowe I - zakup materiałów biurowych  dla sołectwa</t>
  </si>
  <si>
    <t>FS Dawidy Bankowe I - zakup ławki i koszy na śmieci</t>
  </si>
  <si>
    <t>FS Puchały - Utrzymanie gotowości bojowej OSP Raszyn</t>
  </si>
  <si>
    <t>FS Puchały - Utrzymanie terenu rekreacyjnego</t>
  </si>
  <si>
    <t>FS Puchały - Zakup nowych nasadzeń, kory, ziemi …</t>
  </si>
  <si>
    <t xml:space="preserve">FS Puchały - Zakup materiałów do naprawy urządzeń </t>
  </si>
  <si>
    <t xml:space="preserve">FS Puchały - Zakup karuzeli </t>
  </si>
  <si>
    <t>FS Puchały - Centrum Kultury Raszyn</t>
  </si>
  <si>
    <t>FS Puchały - Montaż i demontaż dekoracji świątecznych</t>
  </si>
  <si>
    <t>FS Janki - zakup lekkiego pojazdu rozpoznawczo -ratowniczego typu quad z przyczepką</t>
  </si>
  <si>
    <t>FS Janki - Utrzymanie gotowości bojowej OSP Raszyn</t>
  </si>
  <si>
    <t>FS Janki - Zakup ekranu projektowego  do Przedszkola w Sękocinie</t>
  </si>
  <si>
    <t>FS Janki - Zakup skrzyń ogrodowych, art. papierniczych do Przedszkola w Sękocinie</t>
  </si>
  <si>
    <t xml:space="preserve">FS Janki - Wynajem toalety przenośnej	</t>
  </si>
  <si>
    <t>FS Janki -  Utrzymanie porządku na placu zabaw</t>
  </si>
  <si>
    <t>FS Janki - Zakup progów zwalniających, luster sferycznych</t>
  </si>
  <si>
    <t xml:space="preserve"> FS Janki - Wynajem sali na zebrania wiejskie	</t>
  </si>
  <si>
    <t>FS Janki - Sptkania mieszkańców "Czwartki u Marcina"</t>
  </si>
  <si>
    <t>FS Janki - Montaż i demontaż dekoracji świątecznych</t>
  </si>
  <si>
    <t>FS Janki - Organizacja pikniku rodzinnego</t>
  </si>
  <si>
    <t>FS Janki - Zakup tablic ogłoszeniowych</t>
  </si>
  <si>
    <t>FS Sękocin Stary - zakup roślin i materiałów potrzebnych do obsadzenia terenów zielonych</t>
  </si>
  <si>
    <t>FS Sękocin Stary - Utrzymanie gotowości bojowej OSP Falenty</t>
  </si>
  <si>
    <t>FS Sękocin Stary - wykonanie części chodnika ul. Olchowa Sękocin Stary</t>
  </si>
  <si>
    <t>FS Sękocin Stary - Projekt oświetlenia ul. Zofii Czetwertyńskiej Sękocin Las</t>
  </si>
  <si>
    <t>FS Sękocin Stary - Zakup ekranu projektowego  do Przedszkola w Sękocinie</t>
  </si>
  <si>
    <t>FS Sękocin Stary - Zakup skrzyń ogrodowych i parasoli, art.. papiernicze do Przedszkola w Sękocinie</t>
  </si>
  <si>
    <t>FS Sękocin Stary - Projekt renowacji zabytkowej kapliczki</t>
  </si>
  <si>
    <t>FS Sękocin Stary - Pielęgnowanie tradycji kulturalnych</t>
  </si>
  <si>
    <t>FS Sękocin Stary - Montaż i demontaż oświetlenia świątecznego</t>
  </si>
  <si>
    <t>FS Rybie III - Utrzymanie gotowości bojowej OSP Raszyn</t>
  </si>
  <si>
    <t>FS Rybie III - Siłownia plenerowa</t>
  </si>
  <si>
    <t>FS Rybie III - Utrzymanie gotowości bojowej OSP Falenty</t>
  </si>
  <si>
    <t>FS Rybie III - Utrzymanie gotowości bojowej OSP Dawidy</t>
  </si>
  <si>
    <t>FS Dawidy Bankowe I - Organizacja wydarzeń sportowych</t>
  </si>
  <si>
    <t>FS Rybie III  - dofinansowanie zajęć w świetlicy środowiskowej  "Świetlik</t>
  </si>
  <si>
    <t>FS Rybie III  - zakup sprzętu i wyposażenia dla Świetlicy Środowiskowej "Świetlik"</t>
  </si>
  <si>
    <t>FS Laszczki - Utrzymanie gotowości bojowej OSP Falenty</t>
  </si>
  <si>
    <t>FS Laszczki - Wyrównanie i utwardzenie drogi gminnej ul. Szybowcowj</t>
  </si>
  <si>
    <t>FS Laszczki - Organizacja wydarzenia kulturalno-integracyjnego "Mikołajki"</t>
  </si>
  <si>
    <t>FS Laszczki - Zakup i montaż stojaków rowerowych</t>
  </si>
  <si>
    <t>FS Laszczki - Zakup i montaż wiat przystankowych</t>
  </si>
  <si>
    <t>FS Laszczki - Montaż i demontaż oświetlenia świątecznego</t>
  </si>
  <si>
    <t>FS Laszczki - doposażenie Przedszkola w Sękocinie</t>
  </si>
  <si>
    <t>FS Falenty - Organizacja wydarzeń kulturalnych</t>
  </si>
  <si>
    <t xml:space="preserve">FS Falenty - Wynajem toalety 	</t>
  </si>
  <si>
    <t>FS Flenty - Usługa pielęgnacji skwrów i użytków zielonych</t>
  </si>
  <si>
    <t>FS Falenty - zakup koszy ulicznych</t>
  </si>
  <si>
    <t>FS Falenty - Utrzymanie gotowości bojowej OSP Falenty</t>
  </si>
  <si>
    <t>FS Falenty - Utrzymanie gotowości bojowej OSP Raszyn</t>
  </si>
  <si>
    <t>FS Falenty - Zakup tablic informacyjnych i witryn komunikacyjneych</t>
  </si>
  <si>
    <t>FS Falenty - zakup światełek na choinkę</t>
  </si>
  <si>
    <t>FS Falenty - Utrzymanie i zarządzanie boiskiem we wsi Falenty</t>
  </si>
  <si>
    <t>FS Raszyn II - Utrzymanie gotowości bojowej OSP Raszyn</t>
  </si>
  <si>
    <t>FS Raszyn II - Utrzymanie gotowości bojowej OSP Falenty</t>
  </si>
  <si>
    <t>FS Raszyn II - zakup klimatyzatora z jednostką zewnętrzną dla Przedszkola Nr 1</t>
  </si>
  <si>
    <t>FS Raszyn II - pomoce dydaktyczne SP Raszyn</t>
  </si>
  <si>
    <t>FS Raszyn II - Zakup nowych nasadzeń</t>
  </si>
  <si>
    <t>FS Raszyn II - Utrzymanie zieleni</t>
  </si>
  <si>
    <t>FS Raszyn II - zakup iluminacji świątecznych</t>
  </si>
  <si>
    <t>FS Raszyn II - Montaż i demontaż oświetlenia świątecznego</t>
  </si>
  <si>
    <t>FS Raszyn II - Eko-Piknik w Falentch</t>
  </si>
  <si>
    <t>FS Raszyn II -Organizacja "Bieg Złotych Pszczół"</t>
  </si>
  <si>
    <t>FS Raszyn II - zakup stojaków rowerowych</t>
  </si>
  <si>
    <t>FS Raszyn II - Integracja artystyczna oraz warsztaty</t>
  </si>
  <si>
    <t>FS Jaworowa II - Utrzymanie gotowości bojowej OSP Falenty</t>
  </si>
  <si>
    <t>FS Jaworowa II - Utrzymanie gotowości bojowej OSP Raszyn</t>
  </si>
  <si>
    <t>FS Jaworowa II - Mural  ZSP Łady</t>
  </si>
  <si>
    <t>FS Jaworowa II - Festyn Święto Rodziny</t>
  </si>
  <si>
    <t>FS Jaworowa II - Wydarzenia kulturalne dla mieszkańców</t>
  </si>
  <si>
    <t>FS Raszyn II - Warsztaty tańców dawnych, rzemiosł ludowych</t>
  </si>
  <si>
    <t>FS Jaworowa II - zakup i montaż monitoringu ulicznego</t>
  </si>
  <si>
    <t>FS Dawidy Bankowe II  - zakup i montaż monitoringu ulicznego</t>
  </si>
  <si>
    <t>FS Dawidy Bankowe II - Organizacja pikników rodzinnych</t>
  </si>
  <si>
    <t>FS Dawidy Bankowe II - zakup ławek składanych ze stołami, środki konserwujące</t>
  </si>
  <si>
    <t>FS Dawidy Bankowe II - zakup namiotów nożycowych</t>
  </si>
  <si>
    <t>FS Dawidy Bankowe II - Ćwiczenia ogólnorozwojowe</t>
  </si>
  <si>
    <t>FS Dawidy Bankowe II - Organizacja wydarzeń kulturalnych</t>
  </si>
  <si>
    <t>FS Dawidy Bankowe II - Organizacja wydarzeń sportowych</t>
  </si>
  <si>
    <t>FS Dawidy Bankowe II - zakup pomocy dydaktycznych dla przedszkola w ZSP w Ładach</t>
  </si>
  <si>
    <t>FS Dawidy Bankowe II - Mural  ZSP Łady</t>
  </si>
  <si>
    <t>FS Dawidy Bankowe II - Utrzymanie gotowości bojowej OSP Falenty</t>
  </si>
  <si>
    <t>FS Dawidy Bankowe II - Utrzymanie gotowości bojowej OSP Dawidy</t>
  </si>
  <si>
    <t>FS Dawidy Bankowe II - Utrzymanie gotowości bojowej OSP Raszyn</t>
  </si>
  <si>
    <t>FS Dawidy Bankowe II - zakup tablic informacyjnych "Posprzątaj po swoim psie"</t>
  </si>
  <si>
    <t>4260 Zakup energii</t>
  </si>
  <si>
    <t>FS Nowe Grocholice - opłaty eksplatacyjne budynku świetlicy</t>
  </si>
  <si>
    <t>FS Nowe Grocholice - sprzątanie, otwieranie, zamykanie świetlicy</t>
  </si>
  <si>
    <t>FS Nowe Grocholice - zakup materiałów promocyjnych i reklamowych</t>
  </si>
  <si>
    <t>FS Nowe Grocholice  - zakup sprzętu i wyposażenia dla Świetlicy</t>
  </si>
  <si>
    <t>FS Nowe Grocholice - zakup tablic ogłoszeniowych</t>
  </si>
  <si>
    <t>FS Nowe Grocholice - projekt i budowa ul. Robotniczej</t>
  </si>
  <si>
    <t>FS Nowe Grocholice - Zakup luster drodowych</t>
  </si>
  <si>
    <t>FS Nowe Grocholice - projekt drogi 14KDD</t>
  </si>
  <si>
    <t>FS Nowe Grocholice - Przebudowa placu zabaw przy ul. Partyzantów</t>
  </si>
  <si>
    <t>FS Nowe Grocholice - Zajęcia dla dzieci i młodzieży w świetlicy wiejskiej</t>
  </si>
  <si>
    <t>FS Falenty Dużę - zakup materiałów i wyposażenia do sal przedszkolnych</t>
  </si>
  <si>
    <t>FS Falenty Duże - zakup lekkiego pojazdu rozpoznawczo -ratowniczego typu quad z przyczepką</t>
  </si>
  <si>
    <t>FS Falenty Duże - zimowe i wiosenne utrzymanie dróg</t>
  </si>
  <si>
    <t>FS Falenty Duże - Montaż i demontaż oświetlenia świątecznego</t>
  </si>
  <si>
    <t xml:space="preserve">FS Jaworowa I - "Zdrowy kręgosłup"	</t>
  </si>
  <si>
    <t>FS Raszyn II - Zakup defibrylatora</t>
  </si>
  <si>
    <t>FS Jaworowa I - "Zdrowy kręgosłup"	zakup akcesoriów do gimnastyki</t>
  </si>
  <si>
    <t>FS Jaworowa I - Utrzymanie gotowości bojowej OSP Raszyn</t>
  </si>
  <si>
    <t>FS Jaworowa I - Utrzymanie gotowości bojowej OSP Falenty</t>
  </si>
  <si>
    <t>FS Falenty Duże - Dofinansowanie wykonania budowy oświetlenia u.l Róży</t>
  </si>
  <si>
    <t>FS Dawidy Bankowe I - Festyn Rodzinny organizowany przez ZSP Łady</t>
  </si>
  <si>
    <t>FS Jaworowa I - Festyn Rodzinny organizowany przez ZSP Łady</t>
  </si>
  <si>
    <t>FS Jaworowa I - Mural  ZSP Łady</t>
  </si>
  <si>
    <t>FS Jaworowa I - Teatrzyk dla dzieci</t>
  </si>
  <si>
    <t>FS Jaworowa I - Montaż oświetlenia świątecznego</t>
  </si>
  <si>
    <t>FS Jaworowa I - Organizacja wydarzeń kulturalnych</t>
  </si>
  <si>
    <t>FS Jaworowa I - Zakup defibrylatorów</t>
  </si>
  <si>
    <t>FS Jaworowa I - Zakup tablic informacyjnych</t>
  </si>
  <si>
    <t>FS Podolszyn Nowy - bieżące utrzymanie dróg</t>
  </si>
  <si>
    <t>FS Podolszyn Nowy - Pielęgnacja zieleni</t>
  </si>
  <si>
    <t>FS Podolszyn Nowy - Organizacja wydarzeń kulturalnych</t>
  </si>
  <si>
    <t>FS Podolszyn Nowy - Organizacja wydarzeń sportowych</t>
  </si>
  <si>
    <t>FS Podolszy Nowy - zakup materiałów do utrzymania czystości na terenie sołectwa</t>
  </si>
  <si>
    <t>FS Podolszyn Nowy - Mural  ZSP Łady</t>
  </si>
  <si>
    <t>FS Podolszyn Nowy - zakup lekkiego pojazdu rozpoznawczo -ratowniczego typu quad z przyczepką</t>
  </si>
  <si>
    <t>FS Podolszyn Nowy - Zakup ozdób świątecznych</t>
  </si>
  <si>
    <t>FS Falenty Duże - Zakup ozdób świątecznych</t>
  </si>
  <si>
    <t>FS Podolszyn Nowy - Montaż i demontaż oświetlenia świątecznego</t>
  </si>
  <si>
    <t>FS Podolszyn Nowy - Wykaszanie boboczy przy drogach</t>
  </si>
  <si>
    <t>FS Podolszyn Nowy - Festyn Święto Rodziny</t>
  </si>
  <si>
    <t>FS Rybie II - Utrzymanie gotowości bojowej OSP Falenty</t>
  </si>
  <si>
    <t>FS Rybie II - Utrzymanie gotowości bojowej OSP Raszyn</t>
  </si>
  <si>
    <t>FS Rybie II - Utrzymanie gotowości bojowej OSP Dawidy</t>
  </si>
  <si>
    <t>FS Rybie II - Montaż i demontaż oświetlenia świątecznego</t>
  </si>
  <si>
    <t xml:space="preserve">FS Rybie II - "Zdrowy kręgosłup"	</t>
  </si>
  <si>
    <t xml:space="preserve">FS Rybie II - "Sprawny senior"	</t>
  </si>
  <si>
    <t>FS Rybie II - Organizacja wydarzeń kulturalnych</t>
  </si>
  <si>
    <t>FS Rybie II - Pikniki sportowe</t>
  </si>
  <si>
    <t>FS Rybie II - Zakup tablic i gablot informacyjnych</t>
  </si>
  <si>
    <t>FS Rybie II - Zakup i rozbudowa monitoringu</t>
  </si>
  <si>
    <t>FS Rybie II - Zakup sprzętu i wyposażenia na świetlicę</t>
  </si>
  <si>
    <t>FS Rybie II - Zakup oświetlenia scenicznego, wytwornica dymu, laser oświetleniowy</t>
  </si>
  <si>
    <t>FS Rybie II - Zakup nowych nasadzeń</t>
  </si>
  <si>
    <t>FS Rybie II  - zakup nagród za udział w turniejach</t>
  </si>
  <si>
    <t>FS Falenty Nowe - Centrum Kultury Raszyn</t>
  </si>
  <si>
    <t>FS Falenty Nowe - Utrzymanie gotowości bojowej OSP Raszyn</t>
  </si>
  <si>
    <t>FS Falenty Nowe - Utrzymanie gotowości bojowej OSP Falenty</t>
  </si>
  <si>
    <t>FS Falenty Nowe - Gimnastyka-Zumba</t>
  </si>
  <si>
    <t>FS Falenty Nowe - Zajęcia dla dzieci</t>
  </si>
  <si>
    <t>FS Falenty Nowe - Zakup oświetlenia świątecznego</t>
  </si>
  <si>
    <t>FS Falenty Nowe - Montaż i demontaż oświetlenia świątecznego</t>
  </si>
  <si>
    <t>FS Falenty Nowe - Zakup ławki</t>
  </si>
  <si>
    <t>FS Falenty Nowe - Organizacja wydarzeń kulturalnych</t>
  </si>
  <si>
    <t>FS Falenty Nowe - Oświetlenie ul. Wichrowe Wzgórze</t>
  </si>
  <si>
    <t>FS Falenty Nowe - zakup pomocy dydaktycznych dla przedszkola w ZSP w Ładach</t>
  </si>
  <si>
    <t>FS Rybie I - Utrzymanie gotowości bojowej OSP Raszyn</t>
  </si>
  <si>
    <t>FS Rybie I - Utrzymanie gotowości bojowej OSP Dawidy</t>
  </si>
  <si>
    <t>FS Rybie I - Utrzymanie gotowości bojowej OSP Falenty</t>
  </si>
  <si>
    <t>FS Rybie I - Zakup pomocy dydaktycznych dla Szkoły Podstawowej w Raszynie</t>
  </si>
  <si>
    <t>FS Rybie I - Zakup materiałów do świetlicy</t>
  </si>
  <si>
    <t>FS Rybie I - Wynagrodzenie za warsztaty w świetlicy</t>
  </si>
  <si>
    <t>FS Rybie I - Zakup zieleni i zadrzewień na teren wokół świetlicy</t>
  </si>
  <si>
    <t>FS Rybie I - Rodzinny Piknik sportowy</t>
  </si>
  <si>
    <t>FS Rybie II - zakup kamzelek odblaskowych, gry planszowe, puzzle dla Przedszkola nr 2</t>
  </si>
  <si>
    <t>FS Rybie I - Zajęcia "Zdrowe biodra - zdrowe kolana"</t>
  </si>
  <si>
    <t>FS Rybie I - Zakup paczek świątecznych dla dzieci ze Świetlicy</t>
  </si>
  <si>
    <t xml:space="preserve">FS Janki - Zakup ławek </t>
  </si>
  <si>
    <t>FS Janki - zakup koszy na śmieci</t>
  </si>
  <si>
    <t>FS Sękocin Stary - Piknik okolicznościowo-integracyjny</t>
  </si>
  <si>
    <t>FS Rybie I - Umowy z wykonawcami konertów</t>
  </si>
  <si>
    <t>FS Sękocin Nowy - Zakup ekranu projektowego do Przedszkole w Sękocinie</t>
  </si>
  <si>
    <t>FS Sękocin Nowy - zakup skrzyni, zabawk, artykułów papierniczych do Przedszkola w Sękocinie</t>
  </si>
  <si>
    <t>FS Rybie I - zakup gier planszowych i puzzli dla Przedszkola nr 1</t>
  </si>
  <si>
    <t>FS Wypędy - dofinansowanie zakup i montażu monitoringu</t>
  </si>
  <si>
    <t>FS Rybie III  - dofinansowanie zajęć w świetlicy środowiskowej  "Świetlik"</t>
  </si>
  <si>
    <t>FS Rybie III - Zakup i montaż sygnalizatora prędkości</t>
  </si>
  <si>
    <t>FS Rybie III - Zakup gabloty (punkt wymiany książek)</t>
  </si>
  <si>
    <t>FS Rybie III -  Akcesoria kuchenne dla Przedszkola nr 2</t>
  </si>
  <si>
    <t>FS Raszyn II - zakup kamzelek odblaskowych, gier planszowych, książek dla Przedszkola nr 2</t>
  </si>
  <si>
    <t>FS Rybie III - Eko-Piknik w Falentch</t>
  </si>
  <si>
    <t>FS Rybie III - Organizacja wydarzeń sportowych</t>
  </si>
  <si>
    <t>FS Rybie III - Zajęcia sportowo - taneczne</t>
  </si>
  <si>
    <t>FS Rybie I - Zakup artykułów spożywczych do świetlicy</t>
  </si>
  <si>
    <t>FS Raszyn I - Projekowanie placu zabaw oraz bezpieczna nawierzchnia</t>
  </si>
  <si>
    <t>FS Falenty - Zakup materiałów promocyjnych dla sołectwa</t>
  </si>
  <si>
    <t>FS Wypędy - Rodzinny piknik w Falentch</t>
  </si>
  <si>
    <t>FS Falenty - Usługa pielęgnacji skwrów i użytków zielonych</t>
  </si>
  <si>
    <t>FS Falenty - zakup lekkiego pojazdu rozpoznawczo -ratowniczego typu quad z przyczepką</t>
  </si>
  <si>
    <t>FS Dawidy Bankowe II - zakup lekkiego pojazdu rozpoznawczo -ratowniczego typu quad z przyczepką</t>
  </si>
  <si>
    <t xml:space="preserve">Załącznik Nr  4   do Uchwały Nr         /2026
Rady Gminy Raszyn  z dnia  …............. 2026 r.                   
w sprawie zmiany budżetu Gminy Raszyn na rok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</si>
</sst>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i/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3" fillId="0" borderId="1" xfId="0" applyFont="1" applyBorder="1" applyAlignment="1">
      <alignment horizontal="left" indent="1"/>
    </xf>
    <xf numFmtId="4" fontId="3" fillId="0" borderId="1" xfId="0" applyNumberFormat="1" applyFont="1" applyBorder="1"/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wrapText="1"/>
    </xf>
    <xf numFmtId="4" fontId="0" fillId="0" borderId="0" xfId="0" applyNumberFormat="1"/>
    <xf numFmtId="0" fontId="4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indent="1"/>
    </xf>
    <xf numFmtId="4" fontId="7" fillId="0" borderId="1" xfId="0" applyNumberFormat="1" applyFont="1" applyBorder="1"/>
    <xf numFmtId="4" fontId="8" fillId="0" borderId="1" xfId="0" applyNumberFormat="1" applyFont="1" applyBorder="1" applyAlignment="1">
      <alignment wrapText="1"/>
    </xf>
    <xf numFmtId="0" fontId="4" fillId="0" borderId="1" xfId="0" applyFont="1" applyBorder="1"/>
    <xf numFmtId="0" fontId="4" fillId="0" borderId="2" xfId="0" applyFont="1" applyBorder="1" applyAlignment="1">
      <alignment horizontal="left"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left" indent="2"/>
    </xf>
    <xf numFmtId="4" fontId="4" fillId="0" borderId="1" xfId="0" applyNumberFormat="1" applyFont="1" applyBorder="1"/>
    <xf numFmtId="0" fontId="4" fillId="0" borderId="0" xfId="0" applyFont="1" applyAlignment="1">
      <alignment horizontal="left" wrapText="1"/>
    </xf>
    <xf numFmtId="0" fontId="10" fillId="0" borderId="0" xfId="0" applyFont="1"/>
    <xf numFmtId="4" fontId="4" fillId="0" borderId="0" xfId="0" applyNumberFormat="1" applyFont="1" applyAlignment="1">
      <alignment wrapText="1"/>
    </xf>
    <xf numFmtId="0" fontId="11" fillId="0" borderId="0" xfId="0" applyFont="1"/>
    <xf numFmtId="4" fontId="11" fillId="0" borderId="0" xfId="0" applyNumberFormat="1" applyFont="1"/>
    <xf numFmtId="4" fontId="9" fillId="0" borderId="0" xfId="0" applyNumberFormat="1" applyFont="1"/>
    <xf numFmtId="4" fontId="12" fillId="0" borderId="1" xfId="0" applyNumberFormat="1" applyFont="1" applyBorder="1"/>
    <xf numFmtId="4" fontId="13" fillId="0" borderId="1" xfId="0" applyNumberFormat="1" applyFont="1" applyBorder="1"/>
    <xf numFmtId="4" fontId="13" fillId="0" borderId="0" xfId="0" applyNumberFormat="1" applyFont="1"/>
    <xf numFmtId="4" fontId="8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4" fontId="13" fillId="0" borderId="4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3EDEB-92A4-491D-95F0-0BAB7C8DC2A8}">
  <sheetPr>
    <pageSetUpPr fitToPage="1"/>
  </sheetPr>
  <dimension ref="B1:K399"/>
  <sheetViews>
    <sheetView tabSelected="1" topLeftCell="A46" workbookViewId="0">
      <selection activeCell="I23" sqref="I23"/>
    </sheetView>
  </sheetViews>
  <sheetFormatPr defaultRowHeight="14.4" x14ac:dyDescent="0.3"/>
  <cols>
    <col min="2" max="2" width="59" customWidth="1"/>
    <col min="3" max="3" width="14.5546875" customWidth="1"/>
    <col min="4" max="4" width="15.44140625" customWidth="1"/>
    <col min="5" max="5" width="19.88671875" customWidth="1"/>
    <col min="7" max="7" width="11.33203125" bestFit="1" customWidth="1"/>
    <col min="10" max="10" width="20.33203125" customWidth="1"/>
    <col min="11" max="11" width="14.88671875" customWidth="1"/>
    <col min="12" max="12" width="14.6640625" customWidth="1"/>
    <col min="13" max="13" width="12.6640625" customWidth="1"/>
    <col min="14" max="14" width="14.6640625" customWidth="1"/>
  </cols>
  <sheetData>
    <row r="1" spans="2:5" ht="67.5" customHeight="1" x14ac:dyDescent="0.3">
      <c r="C1" s="34" t="s">
        <v>296</v>
      </c>
      <c r="D1" s="34"/>
      <c r="E1" s="34"/>
    </row>
    <row r="3" spans="2:5" ht="15.6" x14ac:dyDescent="0.3">
      <c r="B3" s="33" t="s">
        <v>69</v>
      </c>
      <c r="C3" s="33"/>
      <c r="D3" s="33"/>
      <c r="E3" s="33"/>
    </row>
    <row r="5" spans="2:5" x14ac:dyDescent="0.3">
      <c r="B5" s="1" t="s">
        <v>0</v>
      </c>
      <c r="C5" s="1" t="s">
        <v>1</v>
      </c>
      <c r="D5" s="1" t="s">
        <v>2</v>
      </c>
      <c r="E5" s="1" t="s">
        <v>3</v>
      </c>
    </row>
    <row r="6" spans="2:5" x14ac:dyDescent="0.3">
      <c r="B6" s="12" t="s">
        <v>5</v>
      </c>
      <c r="C6" s="27">
        <f>C7+C21</f>
        <v>145700</v>
      </c>
      <c r="D6" s="3">
        <v>0</v>
      </c>
      <c r="E6" s="3">
        <f t="shared" ref="E6:E80" si="0">C6+D6</f>
        <v>145700</v>
      </c>
    </row>
    <row r="7" spans="2:5" x14ac:dyDescent="0.3">
      <c r="B7" s="11" t="s">
        <v>6</v>
      </c>
      <c r="C7" s="28">
        <f>C8+C19+C14</f>
        <v>83700</v>
      </c>
      <c r="D7" s="7">
        <v>0</v>
      </c>
      <c r="E7" s="14">
        <f t="shared" si="0"/>
        <v>83700</v>
      </c>
    </row>
    <row r="8" spans="2:5" x14ac:dyDescent="0.3">
      <c r="B8" s="10" t="s">
        <v>9</v>
      </c>
      <c r="C8" s="28">
        <f>SUM(C9:C13)</f>
        <v>26700</v>
      </c>
      <c r="D8" s="7">
        <v>0</v>
      </c>
      <c r="E8" s="14">
        <f t="shared" si="0"/>
        <v>26700</v>
      </c>
    </row>
    <row r="9" spans="2:5" x14ac:dyDescent="0.3">
      <c r="B9" s="6" t="s">
        <v>98</v>
      </c>
      <c r="C9" s="15">
        <v>1500</v>
      </c>
      <c r="D9" s="7">
        <v>0</v>
      </c>
      <c r="E9" s="14">
        <f t="shared" si="0"/>
        <v>1500</v>
      </c>
    </row>
    <row r="10" spans="2:5" x14ac:dyDescent="0.3">
      <c r="B10" s="6" t="s">
        <v>126</v>
      </c>
      <c r="C10" s="15">
        <v>11500</v>
      </c>
      <c r="D10" s="7">
        <v>0</v>
      </c>
      <c r="E10" s="14">
        <f>C10+D18</f>
        <v>11500</v>
      </c>
    </row>
    <row r="11" spans="2:5" x14ac:dyDescent="0.3">
      <c r="B11" s="6" t="s">
        <v>282</v>
      </c>
      <c r="C11" s="15">
        <v>9000</v>
      </c>
      <c r="D11" s="7">
        <v>0</v>
      </c>
      <c r="E11" s="14">
        <f t="shared" si="0"/>
        <v>9000</v>
      </c>
    </row>
    <row r="12" spans="2:5" x14ac:dyDescent="0.3">
      <c r="B12" s="6" t="s">
        <v>203</v>
      </c>
      <c r="C12" s="15">
        <v>700</v>
      </c>
      <c r="D12" s="7">
        <v>0</v>
      </c>
      <c r="E12" s="14">
        <f t="shared" si="0"/>
        <v>700</v>
      </c>
    </row>
    <row r="13" spans="2:5" x14ac:dyDescent="0.3">
      <c r="B13" s="6" t="s">
        <v>204</v>
      </c>
      <c r="C13" s="29">
        <v>4000</v>
      </c>
      <c r="D13" s="7">
        <v>0</v>
      </c>
      <c r="E13" s="14">
        <f t="shared" si="0"/>
        <v>4000</v>
      </c>
    </row>
    <row r="14" spans="2:5" x14ac:dyDescent="0.3">
      <c r="B14" s="10" t="s">
        <v>4</v>
      </c>
      <c r="C14" s="15">
        <f>SUM(C15:C18)</f>
        <v>34000</v>
      </c>
      <c r="D14" s="7">
        <v>0</v>
      </c>
      <c r="E14" s="14">
        <f t="shared" si="0"/>
        <v>34000</v>
      </c>
    </row>
    <row r="15" spans="2:5" x14ac:dyDescent="0.3">
      <c r="B15" s="6" t="s">
        <v>209</v>
      </c>
      <c r="C15" s="15">
        <v>4000</v>
      </c>
      <c r="D15" s="7">
        <v>0</v>
      </c>
      <c r="E15" s="14">
        <f t="shared" si="0"/>
        <v>4000</v>
      </c>
    </row>
    <row r="16" spans="2:5" x14ac:dyDescent="0.3">
      <c r="B16" s="17" t="s">
        <v>225</v>
      </c>
      <c r="C16" s="15">
        <v>14000</v>
      </c>
      <c r="D16" s="7"/>
      <c r="E16" s="14">
        <f t="shared" si="0"/>
        <v>14000</v>
      </c>
    </row>
    <row r="17" spans="2:5" ht="17.25" customHeight="1" x14ac:dyDescent="0.3">
      <c r="B17" s="6" t="s">
        <v>149</v>
      </c>
      <c r="C17" s="32">
        <v>10000</v>
      </c>
      <c r="D17" s="7">
        <v>0</v>
      </c>
      <c r="E17" s="14">
        <f t="shared" si="0"/>
        <v>10000</v>
      </c>
    </row>
    <row r="18" spans="2:5" x14ac:dyDescent="0.3">
      <c r="B18" s="31" t="s">
        <v>202</v>
      </c>
      <c r="C18" s="29">
        <v>6000</v>
      </c>
      <c r="D18" s="7">
        <v>0</v>
      </c>
      <c r="E18" s="14">
        <f t="shared" si="0"/>
        <v>6000</v>
      </c>
    </row>
    <row r="19" spans="2:5" x14ac:dyDescent="0.3">
      <c r="B19" s="10" t="s">
        <v>7</v>
      </c>
      <c r="C19" s="28">
        <f>C20</f>
        <v>23000</v>
      </c>
      <c r="D19" s="7">
        <v>0</v>
      </c>
      <c r="E19" s="14">
        <f t="shared" si="0"/>
        <v>23000</v>
      </c>
    </row>
    <row r="20" spans="2:5" x14ac:dyDescent="0.3">
      <c r="B20" s="16" t="s">
        <v>134</v>
      </c>
      <c r="C20" s="29">
        <v>23000</v>
      </c>
      <c r="D20" s="7">
        <v>0</v>
      </c>
      <c r="E20" s="14">
        <f t="shared" si="0"/>
        <v>23000</v>
      </c>
    </row>
    <row r="21" spans="2:5" x14ac:dyDescent="0.3">
      <c r="B21" s="11" t="s">
        <v>8</v>
      </c>
      <c r="C21" s="28">
        <f>C22</f>
        <v>62000</v>
      </c>
      <c r="D21" s="5">
        <v>0</v>
      </c>
      <c r="E21" s="14">
        <f t="shared" si="0"/>
        <v>62000</v>
      </c>
    </row>
    <row r="22" spans="2:5" x14ac:dyDescent="0.3">
      <c r="B22" s="10" t="s">
        <v>10</v>
      </c>
      <c r="C22" s="28">
        <f>C23+C24</f>
        <v>62000</v>
      </c>
      <c r="D22" s="5">
        <v>0</v>
      </c>
      <c r="E22" s="14">
        <f t="shared" si="0"/>
        <v>62000</v>
      </c>
    </row>
    <row r="23" spans="2:5" x14ac:dyDescent="0.3">
      <c r="B23" s="6" t="s">
        <v>108</v>
      </c>
      <c r="C23" s="15">
        <v>34000</v>
      </c>
      <c r="D23" s="5">
        <v>0</v>
      </c>
      <c r="E23" s="14">
        <f t="shared" si="0"/>
        <v>34000</v>
      </c>
    </row>
    <row r="24" spans="2:5" x14ac:dyDescent="0.3">
      <c r="B24" s="6" t="s">
        <v>152</v>
      </c>
      <c r="C24" s="15">
        <v>28000</v>
      </c>
      <c r="D24" s="7">
        <v>0</v>
      </c>
      <c r="E24" s="14">
        <f>C24+D24</f>
        <v>28000</v>
      </c>
    </row>
    <row r="25" spans="2:5" x14ac:dyDescent="0.3">
      <c r="B25" s="12" t="s">
        <v>11</v>
      </c>
      <c r="C25" s="27">
        <f>C26+C52+C35</f>
        <v>164240</v>
      </c>
      <c r="D25" s="3">
        <v>0</v>
      </c>
      <c r="E25" s="3">
        <f>C25+D25+C35</f>
        <v>164240</v>
      </c>
    </row>
    <row r="26" spans="2:5" x14ac:dyDescent="0.3">
      <c r="B26" s="11" t="s">
        <v>12</v>
      </c>
      <c r="C26" s="28">
        <f>C27+C37</f>
        <v>79740</v>
      </c>
      <c r="D26" s="5">
        <f>D27+D35</f>
        <v>0</v>
      </c>
      <c r="E26" s="14">
        <f t="shared" si="0"/>
        <v>79740</v>
      </c>
    </row>
    <row r="27" spans="2:5" x14ac:dyDescent="0.3">
      <c r="B27" s="10" t="s">
        <v>9</v>
      </c>
      <c r="C27" s="28">
        <f>SUM(C28:C34)</f>
        <v>40391</v>
      </c>
      <c r="D27" s="5">
        <f>SUM(D28:D34)</f>
        <v>-600</v>
      </c>
      <c r="E27" s="14">
        <f t="shared" si="0"/>
        <v>39791</v>
      </c>
    </row>
    <row r="28" spans="2:5" x14ac:dyDescent="0.3">
      <c r="B28" s="6" t="s">
        <v>162</v>
      </c>
      <c r="C28" s="15">
        <v>791</v>
      </c>
      <c r="D28" s="7">
        <v>0</v>
      </c>
      <c r="E28" s="14">
        <f t="shared" si="0"/>
        <v>791</v>
      </c>
    </row>
    <row r="29" spans="2:5" x14ac:dyDescent="0.3">
      <c r="B29" s="6" t="s">
        <v>291</v>
      </c>
      <c r="C29" s="15">
        <v>1500</v>
      </c>
      <c r="D29" s="7">
        <v>0</v>
      </c>
      <c r="E29" s="14">
        <f t="shared" si="0"/>
        <v>1500</v>
      </c>
    </row>
    <row r="30" spans="2:5" x14ac:dyDescent="0.3">
      <c r="B30" s="6" t="s">
        <v>170</v>
      </c>
      <c r="C30" s="15">
        <v>15000</v>
      </c>
      <c r="D30" s="7">
        <v>0</v>
      </c>
      <c r="E30" s="14">
        <f t="shared" si="0"/>
        <v>15000</v>
      </c>
    </row>
    <row r="31" spans="2:5" ht="15" customHeight="1" x14ac:dyDescent="0.3">
      <c r="B31" s="6" t="s">
        <v>199</v>
      </c>
      <c r="C31" s="15">
        <v>2000</v>
      </c>
      <c r="D31" s="7">
        <v>-600</v>
      </c>
      <c r="E31" s="14">
        <f t="shared" si="0"/>
        <v>1400</v>
      </c>
    </row>
    <row r="32" spans="2:5" x14ac:dyDescent="0.3">
      <c r="B32" s="6" t="s">
        <v>233</v>
      </c>
      <c r="C32" s="15">
        <v>5000</v>
      </c>
      <c r="D32" s="7">
        <v>0</v>
      </c>
      <c r="E32" s="14">
        <f t="shared" si="0"/>
        <v>5000</v>
      </c>
    </row>
    <row r="33" spans="2:5" x14ac:dyDescent="0.3">
      <c r="B33" s="6" t="s">
        <v>232</v>
      </c>
      <c r="C33" s="15">
        <v>5100</v>
      </c>
      <c r="D33" s="7">
        <v>0</v>
      </c>
      <c r="E33" s="14">
        <f t="shared" si="0"/>
        <v>5100</v>
      </c>
    </row>
    <row r="34" spans="2:5" x14ac:dyDescent="0.3">
      <c r="B34" s="6" t="s">
        <v>256</v>
      </c>
      <c r="C34" s="15">
        <v>11000</v>
      </c>
      <c r="D34" s="7">
        <v>0</v>
      </c>
      <c r="E34" s="14">
        <f t="shared" si="0"/>
        <v>11000</v>
      </c>
    </row>
    <row r="35" spans="2:5" x14ac:dyDescent="0.3">
      <c r="B35" s="10" t="s">
        <v>35</v>
      </c>
      <c r="C35" s="15">
        <f>C36</f>
        <v>0</v>
      </c>
      <c r="D35" s="7">
        <f>D36</f>
        <v>600</v>
      </c>
      <c r="E35" s="14">
        <f t="shared" si="0"/>
        <v>600</v>
      </c>
    </row>
    <row r="36" spans="2:5" x14ac:dyDescent="0.3">
      <c r="B36" s="6" t="s">
        <v>199</v>
      </c>
      <c r="C36" s="15">
        <v>0</v>
      </c>
      <c r="D36" s="7">
        <v>600</v>
      </c>
      <c r="E36" s="14">
        <f t="shared" si="0"/>
        <v>600</v>
      </c>
    </row>
    <row r="37" spans="2:5" x14ac:dyDescent="0.3">
      <c r="B37" s="10" t="s">
        <v>4</v>
      </c>
      <c r="C37" s="28">
        <f>SUM(C38:C51)</f>
        <v>39349</v>
      </c>
      <c r="D37" s="5">
        <v>0</v>
      </c>
      <c r="E37" s="14">
        <f t="shared" si="0"/>
        <v>39349</v>
      </c>
    </row>
    <row r="38" spans="2:5" x14ac:dyDescent="0.3">
      <c r="B38" s="6" t="s">
        <v>53</v>
      </c>
      <c r="C38" s="15">
        <v>2000</v>
      </c>
      <c r="D38" s="7">
        <v>0</v>
      </c>
      <c r="E38" s="14">
        <f t="shared" si="0"/>
        <v>2000</v>
      </c>
    </row>
    <row r="39" spans="2:5" x14ac:dyDescent="0.3">
      <c r="B39" s="6" t="s">
        <v>72</v>
      </c>
      <c r="C39" s="15">
        <v>500</v>
      </c>
      <c r="D39" s="7">
        <v>0</v>
      </c>
      <c r="E39" s="14">
        <f t="shared" si="0"/>
        <v>500</v>
      </c>
    </row>
    <row r="40" spans="2:5" x14ac:dyDescent="0.3">
      <c r="B40" s="6" t="s">
        <v>80</v>
      </c>
      <c r="C40" s="15">
        <v>3000</v>
      </c>
      <c r="D40" s="7">
        <v>0</v>
      </c>
      <c r="E40" s="14">
        <f t="shared" si="0"/>
        <v>3000</v>
      </c>
    </row>
    <row r="41" spans="2:5" x14ac:dyDescent="0.3">
      <c r="B41" s="6" t="s">
        <v>95</v>
      </c>
      <c r="C41" s="15">
        <v>3000</v>
      </c>
      <c r="D41" s="7">
        <v>0</v>
      </c>
      <c r="E41" s="14">
        <f t="shared" si="0"/>
        <v>3000</v>
      </c>
    </row>
    <row r="42" spans="2:5" x14ac:dyDescent="0.3">
      <c r="B42" s="6" t="s">
        <v>119</v>
      </c>
      <c r="C42" s="15">
        <v>1000</v>
      </c>
      <c r="D42" s="7">
        <v>0</v>
      </c>
      <c r="E42" s="14">
        <f t="shared" si="0"/>
        <v>1000</v>
      </c>
    </row>
    <row r="43" spans="2:5" x14ac:dyDescent="0.3">
      <c r="B43" s="6" t="s">
        <v>129</v>
      </c>
      <c r="C43" s="15">
        <v>200</v>
      </c>
      <c r="D43" s="7">
        <v>0</v>
      </c>
      <c r="E43" s="14">
        <f t="shared" si="0"/>
        <v>200</v>
      </c>
    </row>
    <row r="44" spans="2:5" x14ac:dyDescent="0.3">
      <c r="B44" s="6" t="s">
        <v>140</v>
      </c>
      <c r="C44" s="15">
        <v>3000</v>
      </c>
      <c r="D44" s="7">
        <v>0</v>
      </c>
      <c r="E44" s="14">
        <f t="shared" si="0"/>
        <v>3000</v>
      </c>
    </row>
    <row r="45" spans="2:5" x14ac:dyDescent="0.3">
      <c r="B45" s="6" t="s">
        <v>153</v>
      </c>
      <c r="C45" s="15">
        <v>9000</v>
      </c>
      <c r="D45" s="7">
        <v>0</v>
      </c>
      <c r="E45" s="14">
        <f t="shared" si="0"/>
        <v>9000</v>
      </c>
    </row>
    <row r="46" spans="2:5" x14ac:dyDescent="0.3">
      <c r="B46" s="6" t="s">
        <v>171</v>
      </c>
      <c r="C46" s="15">
        <v>1000</v>
      </c>
      <c r="D46" s="7">
        <v>0</v>
      </c>
      <c r="E46" s="14">
        <f t="shared" si="0"/>
        <v>1000</v>
      </c>
    </row>
    <row r="47" spans="2:5" x14ac:dyDescent="0.3">
      <c r="B47" s="6" t="s">
        <v>210</v>
      </c>
      <c r="C47" s="15">
        <v>3000</v>
      </c>
      <c r="D47" s="7">
        <v>0</v>
      </c>
      <c r="E47" s="14">
        <f t="shared" si="0"/>
        <v>3000</v>
      </c>
    </row>
    <row r="48" spans="2:5" x14ac:dyDescent="0.3">
      <c r="B48" s="6" t="s">
        <v>221</v>
      </c>
      <c r="C48" s="15">
        <v>4000</v>
      </c>
      <c r="D48" s="7">
        <v>0</v>
      </c>
      <c r="E48" s="14">
        <f t="shared" si="0"/>
        <v>4000</v>
      </c>
    </row>
    <row r="49" spans="2:5" x14ac:dyDescent="0.3">
      <c r="B49" s="6" t="s">
        <v>234</v>
      </c>
      <c r="C49" s="15">
        <v>1450</v>
      </c>
      <c r="D49" s="7">
        <v>0</v>
      </c>
      <c r="E49" s="14">
        <f t="shared" si="0"/>
        <v>1450</v>
      </c>
    </row>
    <row r="50" spans="2:5" x14ac:dyDescent="0.3">
      <c r="B50" s="6" t="s">
        <v>240</v>
      </c>
      <c r="C50" s="15">
        <v>4199</v>
      </c>
      <c r="D50" s="7">
        <v>0</v>
      </c>
      <c r="E50" s="14">
        <f t="shared" si="0"/>
        <v>4199</v>
      </c>
    </row>
    <row r="51" spans="2:5" x14ac:dyDescent="0.3">
      <c r="B51" s="6" t="s">
        <v>257</v>
      </c>
      <c r="C51" s="15">
        <v>4000</v>
      </c>
      <c r="D51" s="7">
        <v>0</v>
      </c>
      <c r="E51" s="14">
        <f t="shared" si="0"/>
        <v>4000</v>
      </c>
    </row>
    <row r="52" spans="2:5" x14ac:dyDescent="0.3">
      <c r="B52" s="13" t="s">
        <v>13</v>
      </c>
      <c r="C52" s="28">
        <f>C53</f>
        <v>84500</v>
      </c>
      <c r="D52" s="5">
        <v>0</v>
      </c>
      <c r="E52" s="14">
        <f t="shared" si="0"/>
        <v>84500</v>
      </c>
    </row>
    <row r="53" spans="2:5" x14ac:dyDescent="0.3">
      <c r="B53" s="10" t="s">
        <v>9</v>
      </c>
      <c r="C53" s="28">
        <f>SUM(C54:C69)</f>
        <v>84500</v>
      </c>
      <c r="D53" s="5">
        <v>0</v>
      </c>
      <c r="E53" s="14">
        <f t="shared" si="0"/>
        <v>84500</v>
      </c>
    </row>
    <row r="54" spans="2:5" x14ac:dyDescent="0.3">
      <c r="B54" s="6" t="s">
        <v>43</v>
      </c>
      <c r="C54" s="15">
        <v>4000</v>
      </c>
      <c r="D54" s="7">
        <v>0</v>
      </c>
      <c r="E54" s="14">
        <f t="shared" si="0"/>
        <v>4000</v>
      </c>
    </row>
    <row r="55" spans="2:5" x14ac:dyDescent="0.3">
      <c r="B55" s="6" t="s">
        <v>100</v>
      </c>
      <c r="C55" s="15">
        <v>4000</v>
      </c>
      <c r="D55" s="7">
        <v>0</v>
      </c>
      <c r="E55" s="14">
        <f t="shared" si="0"/>
        <v>4000</v>
      </c>
    </row>
    <row r="56" spans="2:5" x14ac:dyDescent="0.3">
      <c r="B56" s="6" t="s">
        <v>111</v>
      </c>
      <c r="C56" s="15">
        <v>900</v>
      </c>
      <c r="D56" s="7">
        <v>0</v>
      </c>
      <c r="E56" s="14">
        <f t="shared" si="0"/>
        <v>900</v>
      </c>
    </row>
    <row r="57" spans="2:5" x14ac:dyDescent="0.3">
      <c r="B57" s="6" t="s">
        <v>112</v>
      </c>
      <c r="C57" s="15">
        <v>9600</v>
      </c>
      <c r="D57" s="7">
        <v>0</v>
      </c>
      <c r="E57" s="14">
        <f t="shared" si="0"/>
        <v>9600</v>
      </c>
    </row>
    <row r="58" spans="2:5" x14ac:dyDescent="0.3">
      <c r="B58" s="6" t="s">
        <v>273</v>
      </c>
      <c r="C58" s="15">
        <v>4800</v>
      </c>
      <c r="D58" s="7">
        <v>0</v>
      </c>
      <c r="E58" s="14">
        <f t="shared" si="0"/>
        <v>4800</v>
      </c>
    </row>
    <row r="59" spans="2:5" x14ac:dyDescent="0.3">
      <c r="B59" s="6" t="s">
        <v>131</v>
      </c>
      <c r="C59" s="15">
        <v>8000</v>
      </c>
      <c r="D59" s="7">
        <v>0</v>
      </c>
      <c r="E59" s="14">
        <f t="shared" si="0"/>
        <v>8000</v>
      </c>
    </row>
    <row r="60" spans="2:5" x14ac:dyDescent="0.3">
      <c r="B60" s="6" t="s">
        <v>283</v>
      </c>
      <c r="C60" s="7">
        <v>5000</v>
      </c>
      <c r="D60" s="7">
        <v>0</v>
      </c>
      <c r="E60" s="14">
        <f t="shared" si="0"/>
        <v>5000</v>
      </c>
    </row>
    <row r="61" spans="2:5" x14ac:dyDescent="0.3">
      <c r="B61" s="6" t="s">
        <v>151</v>
      </c>
      <c r="C61" s="7">
        <v>4000</v>
      </c>
      <c r="D61" s="7">
        <v>0</v>
      </c>
      <c r="E61" s="14">
        <f t="shared" si="0"/>
        <v>4000</v>
      </c>
    </row>
    <row r="62" spans="2:5" ht="14.25" customHeight="1" x14ac:dyDescent="0.3">
      <c r="B62" s="6" t="s">
        <v>161</v>
      </c>
      <c r="C62" s="7">
        <v>9000</v>
      </c>
      <c r="D62" s="7">
        <v>0</v>
      </c>
      <c r="E62" s="14">
        <f t="shared" si="0"/>
        <v>9000</v>
      </c>
    </row>
    <row r="63" spans="2:5" x14ac:dyDescent="0.3">
      <c r="B63" s="6" t="s">
        <v>174</v>
      </c>
      <c r="C63" s="7">
        <v>1200</v>
      </c>
      <c r="D63" s="7">
        <v>0</v>
      </c>
      <c r="E63" s="14">
        <f t="shared" si="0"/>
        <v>1200</v>
      </c>
    </row>
    <row r="64" spans="2:5" ht="27" x14ac:dyDescent="0.3">
      <c r="B64" s="6" t="s">
        <v>185</v>
      </c>
      <c r="C64" s="7">
        <v>3500</v>
      </c>
      <c r="D64" s="7">
        <v>0</v>
      </c>
      <c r="E64" s="14">
        <f t="shared" si="0"/>
        <v>3500</v>
      </c>
    </row>
    <row r="65" spans="2:5" x14ac:dyDescent="0.3">
      <c r="B65" s="6" t="s">
        <v>186</v>
      </c>
      <c r="C65" s="7">
        <v>5000</v>
      </c>
      <c r="D65" s="7">
        <v>0</v>
      </c>
      <c r="E65" s="14">
        <f t="shared" si="0"/>
        <v>5000</v>
      </c>
    </row>
    <row r="66" spans="2:5" x14ac:dyDescent="0.3">
      <c r="B66" s="6" t="s">
        <v>201</v>
      </c>
      <c r="C66" s="7">
        <v>3500</v>
      </c>
      <c r="D66" s="7">
        <v>0</v>
      </c>
      <c r="E66" s="14">
        <f t="shared" si="0"/>
        <v>3500</v>
      </c>
    </row>
    <row r="67" spans="2:5" x14ac:dyDescent="0.3">
      <c r="B67" s="6" t="s">
        <v>224</v>
      </c>
      <c r="C67" s="7">
        <v>8000</v>
      </c>
      <c r="D67" s="7">
        <v>0</v>
      </c>
      <c r="E67" s="14">
        <f t="shared" si="0"/>
        <v>8000</v>
      </c>
    </row>
    <row r="68" spans="2:5" x14ac:dyDescent="0.3">
      <c r="B68" s="6" t="s">
        <v>245</v>
      </c>
      <c r="C68" s="15">
        <v>7000</v>
      </c>
      <c r="D68" s="7">
        <v>0</v>
      </c>
      <c r="E68" s="14">
        <f t="shared" si="0"/>
        <v>7000</v>
      </c>
    </row>
    <row r="69" spans="2:5" x14ac:dyDescent="0.3">
      <c r="B69" s="6" t="s">
        <v>258</v>
      </c>
      <c r="C69" s="15">
        <v>7000</v>
      </c>
      <c r="D69" s="7">
        <v>0</v>
      </c>
      <c r="E69" s="14">
        <f t="shared" si="0"/>
        <v>7000</v>
      </c>
    </row>
    <row r="70" spans="2:5" x14ac:dyDescent="0.3">
      <c r="B70" s="12" t="s">
        <v>14</v>
      </c>
      <c r="C70" s="27">
        <f>C71+C117</f>
        <v>263023.38</v>
      </c>
      <c r="D70" s="27">
        <f>D71+D117</f>
        <v>0</v>
      </c>
      <c r="E70" s="3">
        <f t="shared" si="0"/>
        <v>263023.38</v>
      </c>
    </row>
    <row r="71" spans="2:5" x14ac:dyDescent="0.3">
      <c r="B71" s="11" t="s">
        <v>15</v>
      </c>
      <c r="C71" s="28">
        <f>C72+C110</f>
        <v>182123.38</v>
      </c>
      <c r="D71" s="28">
        <f>D72+D110</f>
        <v>0</v>
      </c>
      <c r="E71" s="14">
        <f t="shared" si="0"/>
        <v>182123.38</v>
      </c>
    </row>
    <row r="72" spans="2:5" x14ac:dyDescent="0.3">
      <c r="B72" s="10" t="s">
        <v>9</v>
      </c>
      <c r="C72" s="28">
        <f>SUM(C73:C109)</f>
        <v>168623.38</v>
      </c>
      <c r="D72" s="5">
        <f>SUM(D73:D109)</f>
        <v>-22000</v>
      </c>
      <c r="E72" s="14">
        <f t="shared" si="0"/>
        <v>146623.38</v>
      </c>
    </row>
    <row r="73" spans="2:5" x14ac:dyDescent="0.3">
      <c r="B73" s="6" t="s">
        <v>44</v>
      </c>
      <c r="C73" s="15">
        <v>15000</v>
      </c>
      <c r="D73" s="7">
        <v>0</v>
      </c>
      <c r="E73" s="14">
        <f t="shared" si="0"/>
        <v>15000</v>
      </c>
    </row>
    <row r="74" spans="2:5" x14ac:dyDescent="0.3">
      <c r="B74" s="6" t="s">
        <v>49</v>
      </c>
      <c r="C74" s="15">
        <v>1000</v>
      </c>
      <c r="D74" s="7">
        <v>0</v>
      </c>
      <c r="E74" s="14">
        <f t="shared" si="0"/>
        <v>1000</v>
      </c>
    </row>
    <row r="75" spans="2:5" x14ac:dyDescent="0.3">
      <c r="B75" s="6" t="s">
        <v>70</v>
      </c>
      <c r="C75" s="15">
        <v>4000</v>
      </c>
      <c r="D75" s="7">
        <v>0</v>
      </c>
      <c r="E75" s="14">
        <f t="shared" si="0"/>
        <v>4000</v>
      </c>
    </row>
    <row r="76" spans="2:5" x14ac:dyDescent="0.3">
      <c r="B76" s="6" t="s">
        <v>50</v>
      </c>
      <c r="C76" s="15">
        <v>1000</v>
      </c>
      <c r="D76" s="7">
        <v>0</v>
      </c>
      <c r="E76" s="14">
        <f t="shared" si="0"/>
        <v>1000</v>
      </c>
    </row>
    <row r="77" spans="2:5" x14ac:dyDescent="0.3">
      <c r="B77" s="6" t="s">
        <v>71</v>
      </c>
      <c r="C77" s="15">
        <v>2000</v>
      </c>
      <c r="D77" s="7">
        <v>0</v>
      </c>
      <c r="E77" s="14">
        <f t="shared" si="0"/>
        <v>2000</v>
      </c>
    </row>
    <row r="78" spans="2:5" x14ac:dyDescent="0.3">
      <c r="B78" s="6" t="s">
        <v>82</v>
      </c>
      <c r="C78" s="15">
        <v>1000</v>
      </c>
      <c r="D78" s="7">
        <v>0</v>
      </c>
      <c r="E78" s="14">
        <f t="shared" si="0"/>
        <v>1000</v>
      </c>
    </row>
    <row r="79" spans="2:5" x14ac:dyDescent="0.3">
      <c r="B79" s="6" t="s">
        <v>83</v>
      </c>
      <c r="C79" s="15">
        <v>1000</v>
      </c>
      <c r="D79" s="7">
        <v>0</v>
      </c>
      <c r="E79" s="14">
        <f t="shared" si="0"/>
        <v>1000</v>
      </c>
    </row>
    <row r="80" spans="2:5" ht="27" x14ac:dyDescent="0.3">
      <c r="B80" s="6" t="s">
        <v>88</v>
      </c>
      <c r="C80" s="15">
        <v>3000</v>
      </c>
      <c r="D80" s="7">
        <v>0</v>
      </c>
      <c r="E80" s="14">
        <f t="shared" si="0"/>
        <v>3000</v>
      </c>
    </row>
    <row r="81" spans="2:5" x14ac:dyDescent="0.3">
      <c r="B81" s="6" t="s">
        <v>91</v>
      </c>
      <c r="C81" s="15">
        <v>5000</v>
      </c>
      <c r="D81" s="7">
        <v>0</v>
      </c>
      <c r="E81" s="14">
        <f t="shared" ref="E81:E143" si="1">C81+D81</f>
        <v>5000</v>
      </c>
    </row>
    <row r="82" spans="2:5" ht="15" customHeight="1" x14ac:dyDescent="0.3">
      <c r="B82" s="6" t="s">
        <v>105</v>
      </c>
      <c r="C82" s="15">
        <v>5000</v>
      </c>
      <c r="D82" s="7">
        <v>0</v>
      </c>
      <c r="E82" s="14">
        <f t="shared" si="1"/>
        <v>5000</v>
      </c>
    </row>
    <row r="83" spans="2:5" ht="18" customHeight="1" x14ac:dyDescent="0.3">
      <c r="B83" s="6" t="s">
        <v>106</v>
      </c>
      <c r="C83" s="15">
        <v>2000</v>
      </c>
      <c r="D83" s="7">
        <v>0</v>
      </c>
      <c r="E83" s="14">
        <f t="shared" si="1"/>
        <v>2000</v>
      </c>
    </row>
    <row r="84" spans="2:5" x14ac:dyDescent="0.3">
      <c r="B84" s="6" t="s">
        <v>113</v>
      </c>
      <c r="C84" s="7">
        <v>2623.38</v>
      </c>
      <c r="D84" s="7">
        <v>0</v>
      </c>
      <c r="E84" s="14">
        <f t="shared" si="1"/>
        <v>2623.38</v>
      </c>
    </row>
    <row r="85" spans="2:5" x14ac:dyDescent="0.3">
      <c r="B85" s="6" t="s">
        <v>121</v>
      </c>
      <c r="C85" s="7">
        <v>3000</v>
      </c>
      <c r="D85" s="7">
        <v>0</v>
      </c>
      <c r="E85" s="14">
        <f t="shared" si="1"/>
        <v>3000</v>
      </c>
    </row>
    <row r="86" spans="2:5" x14ac:dyDescent="0.3">
      <c r="B86" s="6" t="s">
        <v>133</v>
      </c>
      <c r="C86" s="7">
        <v>5000</v>
      </c>
      <c r="D86" s="7">
        <v>0</v>
      </c>
      <c r="E86" s="14">
        <f t="shared" si="1"/>
        <v>5000</v>
      </c>
    </row>
    <row r="87" spans="2:5" x14ac:dyDescent="0.3">
      <c r="B87" s="6" t="s">
        <v>141</v>
      </c>
      <c r="C87" s="7">
        <v>5000</v>
      </c>
      <c r="D87" s="7">
        <v>0</v>
      </c>
      <c r="E87" s="14">
        <f t="shared" si="1"/>
        <v>5000</v>
      </c>
    </row>
    <row r="88" spans="2:5" x14ac:dyDescent="0.3">
      <c r="B88" s="6" t="s">
        <v>143</v>
      </c>
      <c r="C88" s="7">
        <v>2000</v>
      </c>
      <c r="D88" s="7">
        <v>0</v>
      </c>
      <c r="E88" s="14">
        <f t="shared" si="1"/>
        <v>2000</v>
      </c>
    </row>
    <row r="89" spans="2:5" x14ac:dyDescent="0.3">
      <c r="B89" s="6" t="s">
        <v>144</v>
      </c>
      <c r="C89" s="7">
        <v>2000</v>
      </c>
      <c r="D89" s="7">
        <v>0</v>
      </c>
      <c r="E89" s="14">
        <f t="shared" si="1"/>
        <v>2000</v>
      </c>
    </row>
    <row r="90" spans="2:5" x14ac:dyDescent="0.3">
      <c r="B90" s="6" t="s">
        <v>148</v>
      </c>
      <c r="C90" s="7">
        <v>8000</v>
      </c>
      <c r="D90" s="7">
        <v>0</v>
      </c>
      <c r="E90" s="14">
        <f t="shared" si="1"/>
        <v>8000</v>
      </c>
    </row>
    <row r="91" spans="2:5" x14ac:dyDescent="0.3">
      <c r="B91" s="6" t="s">
        <v>159</v>
      </c>
      <c r="C91" s="7">
        <v>20000</v>
      </c>
      <c r="D91" s="7">
        <v>-20000</v>
      </c>
      <c r="E91" s="14">
        <f t="shared" si="1"/>
        <v>0</v>
      </c>
    </row>
    <row r="92" spans="2:5" x14ac:dyDescent="0.3">
      <c r="B92" s="6" t="s">
        <v>160</v>
      </c>
      <c r="C92" s="7">
        <v>3000</v>
      </c>
      <c r="D92" s="7">
        <v>0</v>
      </c>
      <c r="E92" s="14">
        <f t="shared" si="1"/>
        <v>3000</v>
      </c>
    </row>
    <row r="93" spans="2:5" x14ac:dyDescent="0.3">
      <c r="B93" s="6" t="s">
        <v>164</v>
      </c>
      <c r="C93" s="7">
        <v>10000</v>
      </c>
      <c r="D93" s="7">
        <v>0</v>
      </c>
      <c r="E93" s="14">
        <f t="shared" si="1"/>
        <v>10000</v>
      </c>
    </row>
    <row r="94" spans="2:5" x14ac:dyDescent="0.3">
      <c r="B94" s="6" t="s">
        <v>165</v>
      </c>
      <c r="C94" s="7">
        <v>3000</v>
      </c>
      <c r="D94" s="7">
        <v>0</v>
      </c>
      <c r="E94" s="14">
        <f t="shared" si="1"/>
        <v>3000</v>
      </c>
    </row>
    <row r="95" spans="2:5" x14ac:dyDescent="0.3">
      <c r="B95" s="6" t="s">
        <v>177</v>
      </c>
      <c r="C95" s="7">
        <v>5000</v>
      </c>
      <c r="D95" s="7">
        <v>0</v>
      </c>
      <c r="E95" s="14">
        <f t="shared" si="1"/>
        <v>5000</v>
      </c>
    </row>
    <row r="96" spans="2:5" x14ac:dyDescent="0.3">
      <c r="B96" s="6" t="s">
        <v>176</v>
      </c>
      <c r="C96" s="7">
        <v>3000</v>
      </c>
      <c r="D96" s="7">
        <v>0</v>
      </c>
      <c r="E96" s="14">
        <f t="shared" si="1"/>
        <v>3000</v>
      </c>
    </row>
    <row r="97" spans="2:5" ht="15.75" customHeight="1" x14ac:dyDescent="0.3">
      <c r="B97" s="6" t="s">
        <v>192</v>
      </c>
      <c r="C97" s="7">
        <v>2000</v>
      </c>
      <c r="D97" s="7">
        <v>-2000</v>
      </c>
      <c r="E97" s="14">
        <f t="shared" si="1"/>
        <v>0</v>
      </c>
    </row>
    <row r="98" spans="2:5" ht="17.25" customHeight="1" x14ac:dyDescent="0.3">
      <c r="B98" s="6" t="s">
        <v>193</v>
      </c>
      <c r="C98" s="7">
        <v>2000</v>
      </c>
      <c r="D98" s="7">
        <v>0</v>
      </c>
      <c r="E98" s="14">
        <f t="shared" si="1"/>
        <v>2000</v>
      </c>
    </row>
    <row r="99" spans="2:5" ht="20.25" customHeight="1" x14ac:dyDescent="0.3">
      <c r="B99" s="6" t="s">
        <v>194</v>
      </c>
      <c r="C99" s="7">
        <v>1000</v>
      </c>
      <c r="D99" s="7">
        <v>0</v>
      </c>
      <c r="E99" s="14">
        <f t="shared" si="1"/>
        <v>1000</v>
      </c>
    </row>
    <row r="100" spans="2:5" x14ac:dyDescent="0.3">
      <c r="B100" s="6" t="s">
        <v>214</v>
      </c>
      <c r="C100" s="7">
        <v>3000</v>
      </c>
      <c r="D100" s="7">
        <v>0</v>
      </c>
      <c r="E100" s="14">
        <f t="shared" si="1"/>
        <v>3000</v>
      </c>
    </row>
    <row r="101" spans="2:5" x14ac:dyDescent="0.3">
      <c r="B101" s="6" t="s">
        <v>215</v>
      </c>
      <c r="C101" s="15">
        <v>2000</v>
      </c>
      <c r="D101" s="7">
        <v>0</v>
      </c>
      <c r="E101" s="14">
        <f t="shared" si="1"/>
        <v>2000</v>
      </c>
    </row>
    <row r="102" spans="2:5" x14ac:dyDescent="0.3">
      <c r="B102" s="6" t="s">
        <v>237</v>
      </c>
      <c r="C102" s="15">
        <v>2000</v>
      </c>
      <c r="D102" s="7">
        <v>0</v>
      </c>
      <c r="E102" s="14">
        <f t="shared" si="1"/>
        <v>2000</v>
      </c>
    </row>
    <row r="103" spans="2:5" x14ac:dyDescent="0.3">
      <c r="B103" s="6" t="s">
        <v>238</v>
      </c>
      <c r="C103" s="15">
        <v>7000</v>
      </c>
      <c r="D103" s="7">
        <v>0</v>
      </c>
      <c r="E103" s="14">
        <f t="shared" si="1"/>
        <v>7000</v>
      </c>
    </row>
    <row r="104" spans="2:5" x14ac:dyDescent="0.3">
      <c r="B104" s="6" t="s">
        <v>239</v>
      </c>
      <c r="C104" s="15">
        <v>3000</v>
      </c>
      <c r="D104" s="7">
        <v>0</v>
      </c>
      <c r="E104" s="14">
        <f t="shared" si="1"/>
        <v>3000</v>
      </c>
    </row>
    <row r="105" spans="2:5" x14ac:dyDescent="0.3">
      <c r="B105" s="6" t="s">
        <v>252</v>
      </c>
      <c r="C105" s="15">
        <v>5000</v>
      </c>
      <c r="D105" s="7">
        <v>0</v>
      </c>
      <c r="E105" s="14">
        <f t="shared" si="1"/>
        <v>5000</v>
      </c>
    </row>
    <row r="106" spans="2:5" x14ac:dyDescent="0.3">
      <c r="B106" s="6" t="s">
        <v>253</v>
      </c>
      <c r="C106" s="15">
        <v>7000</v>
      </c>
      <c r="D106" s="7">
        <v>0</v>
      </c>
      <c r="E106" s="14">
        <f t="shared" si="1"/>
        <v>7000</v>
      </c>
    </row>
    <row r="107" spans="2:5" x14ac:dyDescent="0.3">
      <c r="B107" s="6" t="s">
        <v>262</v>
      </c>
      <c r="C107" s="7">
        <v>10000</v>
      </c>
      <c r="D107" s="7">
        <v>0</v>
      </c>
      <c r="E107" s="14">
        <f t="shared" si="1"/>
        <v>10000</v>
      </c>
    </row>
    <row r="108" spans="2:5" x14ac:dyDescent="0.3">
      <c r="B108" s="6" t="s">
        <v>263</v>
      </c>
      <c r="C108" s="7">
        <v>9000</v>
      </c>
      <c r="D108" s="7">
        <v>0</v>
      </c>
      <c r="E108" s="14">
        <f t="shared" si="1"/>
        <v>9000</v>
      </c>
    </row>
    <row r="109" spans="2:5" x14ac:dyDescent="0.3">
      <c r="B109" s="6" t="s">
        <v>264</v>
      </c>
      <c r="C109" s="7">
        <v>4000</v>
      </c>
      <c r="D109" s="7">
        <v>0</v>
      </c>
      <c r="E109" s="14">
        <f t="shared" si="1"/>
        <v>4000</v>
      </c>
    </row>
    <row r="110" spans="2:5" x14ac:dyDescent="0.3">
      <c r="B110" s="10" t="s">
        <v>10</v>
      </c>
      <c r="C110" s="5">
        <f>SUM(C111:C114)</f>
        <v>13500</v>
      </c>
      <c r="D110" s="5">
        <f>SUM(D111:D116)</f>
        <v>22000</v>
      </c>
      <c r="E110" s="14">
        <f t="shared" si="1"/>
        <v>35500</v>
      </c>
    </row>
    <row r="111" spans="2:5" ht="27" x14ac:dyDescent="0.3">
      <c r="B111" s="6" t="s">
        <v>54</v>
      </c>
      <c r="C111" s="15">
        <v>2500</v>
      </c>
      <c r="D111" s="7">
        <v>0</v>
      </c>
      <c r="E111" s="14">
        <f t="shared" si="1"/>
        <v>2500</v>
      </c>
    </row>
    <row r="112" spans="2:5" ht="27" x14ac:dyDescent="0.3">
      <c r="B112" s="6" t="s">
        <v>120</v>
      </c>
      <c r="C112" s="15">
        <v>3000</v>
      </c>
      <c r="D112" s="7">
        <v>0</v>
      </c>
      <c r="E112" s="14">
        <f t="shared" si="1"/>
        <v>3000</v>
      </c>
    </row>
    <row r="113" spans="2:5" ht="27" x14ac:dyDescent="0.3">
      <c r="B113" s="6" t="s">
        <v>208</v>
      </c>
      <c r="C113" s="15">
        <v>5000</v>
      </c>
      <c r="D113" s="7">
        <v>0</v>
      </c>
      <c r="E113" s="14">
        <f t="shared" si="1"/>
        <v>5000</v>
      </c>
    </row>
    <row r="114" spans="2:5" ht="27" x14ac:dyDescent="0.3">
      <c r="B114" s="6" t="s">
        <v>231</v>
      </c>
      <c r="C114" s="15">
        <v>3000</v>
      </c>
      <c r="D114" s="7">
        <v>0</v>
      </c>
      <c r="E114" s="14">
        <f t="shared" si="1"/>
        <v>3000</v>
      </c>
    </row>
    <row r="115" spans="2:5" ht="27" x14ac:dyDescent="0.3">
      <c r="B115" s="6" t="s">
        <v>294</v>
      </c>
      <c r="C115" s="15">
        <v>0</v>
      </c>
      <c r="D115" s="7">
        <v>20000</v>
      </c>
      <c r="E115" s="14">
        <f t="shared" si="1"/>
        <v>20000</v>
      </c>
    </row>
    <row r="116" spans="2:5" ht="27" x14ac:dyDescent="0.3">
      <c r="B116" s="6" t="s">
        <v>295</v>
      </c>
      <c r="C116" s="15">
        <v>0</v>
      </c>
      <c r="D116" s="7">
        <v>2000</v>
      </c>
      <c r="E116" s="14">
        <f t="shared" si="1"/>
        <v>2000</v>
      </c>
    </row>
    <row r="117" spans="2:5" x14ac:dyDescent="0.3">
      <c r="B117" s="13" t="s">
        <v>16</v>
      </c>
      <c r="C117" s="27">
        <f>C118+C125+C123</f>
        <v>80900</v>
      </c>
      <c r="D117" s="5">
        <v>0</v>
      </c>
      <c r="E117" s="3">
        <f t="shared" si="1"/>
        <v>80900</v>
      </c>
    </row>
    <row r="118" spans="2:5" x14ac:dyDescent="0.3">
      <c r="B118" s="10" t="s">
        <v>9</v>
      </c>
      <c r="C118" s="28">
        <f>SUM(C119:C122)</f>
        <v>37500</v>
      </c>
      <c r="D118" s="5">
        <v>0</v>
      </c>
      <c r="E118" s="14">
        <f t="shared" si="1"/>
        <v>37500</v>
      </c>
    </row>
    <row r="119" spans="2:5" x14ac:dyDescent="0.3">
      <c r="B119" s="9" t="s">
        <v>280</v>
      </c>
      <c r="C119" s="28">
        <v>7500</v>
      </c>
      <c r="D119" s="5">
        <v>0</v>
      </c>
      <c r="E119" s="14">
        <f t="shared" si="1"/>
        <v>7500</v>
      </c>
    </row>
    <row r="120" spans="2:5" x14ac:dyDescent="0.3">
      <c r="B120" s="9" t="s">
        <v>55</v>
      </c>
      <c r="C120" s="28">
        <v>10000</v>
      </c>
      <c r="D120" s="5">
        <v>0</v>
      </c>
      <c r="E120" s="14">
        <f t="shared" si="1"/>
        <v>10000</v>
      </c>
    </row>
    <row r="121" spans="2:5" x14ac:dyDescent="0.3">
      <c r="B121" s="9" t="s">
        <v>90</v>
      </c>
      <c r="C121" s="28">
        <v>15000</v>
      </c>
      <c r="D121" s="5">
        <v>0</v>
      </c>
      <c r="E121" s="14">
        <f t="shared" si="1"/>
        <v>15000</v>
      </c>
    </row>
    <row r="122" spans="2:5" x14ac:dyDescent="0.3">
      <c r="B122" s="6" t="s">
        <v>246</v>
      </c>
      <c r="C122" s="15">
        <v>5000</v>
      </c>
      <c r="D122" s="5">
        <v>0</v>
      </c>
      <c r="E122" s="14">
        <f t="shared" si="1"/>
        <v>5000</v>
      </c>
    </row>
    <row r="123" spans="2:5" x14ac:dyDescent="0.3">
      <c r="B123" s="10" t="s">
        <v>4</v>
      </c>
      <c r="C123" s="7">
        <f>C124</f>
        <v>1600</v>
      </c>
      <c r="D123" s="5">
        <v>0</v>
      </c>
      <c r="E123" s="14">
        <f t="shared" si="1"/>
        <v>1600</v>
      </c>
    </row>
    <row r="124" spans="2:5" x14ac:dyDescent="0.3">
      <c r="B124" s="6" t="s">
        <v>127</v>
      </c>
      <c r="C124" s="7">
        <v>1600</v>
      </c>
      <c r="D124" s="5">
        <v>0</v>
      </c>
      <c r="E124" s="14">
        <f t="shared" si="1"/>
        <v>1600</v>
      </c>
    </row>
    <row r="125" spans="2:5" x14ac:dyDescent="0.3">
      <c r="B125" s="10" t="s">
        <v>10</v>
      </c>
      <c r="C125" s="5">
        <f>C127+C126</f>
        <v>41800</v>
      </c>
      <c r="D125" s="5">
        <v>0</v>
      </c>
      <c r="E125" s="14">
        <f t="shared" si="1"/>
        <v>41800</v>
      </c>
    </row>
    <row r="126" spans="2:5" x14ac:dyDescent="0.3">
      <c r="B126" s="4" t="s">
        <v>182</v>
      </c>
      <c r="C126" s="5">
        <v>24800</v>
      </c>
      <c r="D126" s="5">
        <v>0</v>
      </c>
      <c r="E126" s="14">
        <f t="shared" si="1"/>
        <v>24800</v>
      </c>
    </row>
    <row r="127" spans="2:5" x14ac:dyDescent="0.3">
      <c r="B127" s="4" t="s">
        <v>183</v>
      </c>
      <c r="C127" s="5">
        <v>17000</v>
      </c>
      <c r="D127" s="5">
        <v>0</v>
      </c>
      <c r="E127" s="14">
        <f t="shared" si="1"/>
        <v>17000</v>
      </c>
    </row>
    <row r="128" spans="2:5" x14ac:dyDescent="0.3">
      <c r="B128" s="12" t="s">
        <v>17</v>
      </c>
      <c r="C128" s="3">
        <f>C129</f>
        <v>82998.5</v>
      </c>
      <c r="D128" s="3">
        <v>0</v>
      </c>
      <c r="E128" s="3">
        <f t="shared" si="1"/>
        <v>82998.5</v>
      </c>
    </row>
    <row r="129" spans="2:5" x14ac:dyDescent="0.3">
      <c r="B129" s="11" t="s">
        <v>18</v>
      </c>
      <c r="C129" s="5">
        <f>C130+C144+C157</f>
        <v>82998.5</v>
      </c>
      <c r="D129" s="5">
        <v>0</v>
      </c>
      <c r="E129" s="14">
        <f t="shared" si="1"/>
        <v>82998.5</v>
      </c>
    </row>
    <row r="130" spans="2:5" x14ac:dyDescent="0.3">
      <c r="B130" s="10" t="s">
        <v>9</v>
      </c>
      <c r="C130" s="28">
        <f>SUM(C131:C143)</f>
        <v>32699</v>
      </c>
      <c r="D130" s="5">
        <v>0</v>
      </c>
      <c r="E130" s="14">
        <f t="shared" si="1"/>
        <v>32699</v>
      </c>
    </row>
    <row r="131" spans="2:5" ht="27" x14ac:dyDescent="0.3">
      <c r="B131" s="6" t="s">
        <v>51</v>
      </c>
      <c r="C131" s="15">
        <v>2000</v>
      </c>
      <c r="D131" s="7">
        <v>0</v>
      </c>
      <c r="E131" s="14">
        <f t="shared" si="1"/>
        <v>2000</v>
      </c>
    </row>
    <row r="132" spans="2:5" ht="27" x14ac:dyDescent="0.3">
      <c r="B132" s="6" t="s">
        <v>278</v>
      </c>
      <c r="C132" s="15">
        <v>1500</v>
      </c>
      <c r="D132" s="7">
        <v>0</v>
      </c>
      <c r="E132" s="14">
        <f t="shared" si="1"/>
        <v>1500</v>
      </c>
    </row>
    <row r="133" spans="2:5" x14ac:dyDescent="0.3">
      <c r="B133" s="6" t="s">
        <v>79</v>
      </c>
      <c r="C133" s="15">
        <v>3000</v>
      </c>
      <c r="D133" s="7">
        <v>0</v>
      </c>
      <c r="E133" s="14">
        <f t="shared" si="1"/>
        <v>3000</v>
      </c>
    </row>
    <row r="134" spans="2:5" x14ac:dyDescent="0.3">
      <c r="B134" s="17" t="s">
        <v>93</v>
      </c>
      <c r="C134" s="15">
        <v>1125</v>
      </c>
      <c r="D134" s="7">
        <v>0</v>
      </c>
      <c r="E134" s="14">
        <f t="shared" si="1"/>
        <v>1125</v>
      </c>
    </row>
    <row r="135" spans="2:5" x14ac:dyDescent="0.3">
      <c r="B135" s="17" t="s">
        <v>94</v>
      </c>
      <c r="C135" s="15">
        <v>375</v>
      </c>
      <c r="D135" s="7">
        <v>0</v>
      </c>
      <c r="E135" s="14">
        <f t="shared" si="1"/>
        <v>375</v>
      </c>
    </row>
    <row r="136" spans="2:5" ht="27" x14ac:dyDescent="0.3">
      <c r="B136" s="17" t="s">
        <v>123</v>
      </c>
      <c r="C136" s="7">
        <v>1000</v>
      </c>
      <c r="D136" s="7">
        <v>0</v>
      </c>
      <c r="E136" s="14">
        <f t="shared" si="1"/>
        <v>1000</v>
      </c>
    </row>
    <row r="137" spans="2:5" ht="27" x14ac:dyDescent="0.3">
      <c r="B137" s="17" t="s">
        <v>137</v>
      </c>
      <c r="C137" s="7">
        <v>1500</v>
      </c>
      <c r="D137" s="7">
        <v>0</v>
      </c>
      <c r="E137" s="14">
        <f t="shared" si="1"/>
        <v>1500</v>
      </c>
    </row>
    <row r="138" spans="2:5" x14ac:dyDescent="0.3">
      <c r="B138" s="6" t="s">
        <v>284</v>
      </c>
      <c r="C138" s="7">
        <v>4000</v>
      </c>
      <c r="D138" s="7">
        <v>0</v>
      </c>
      <c r="E138" s="14">
        <f t="shared" si="1"/>
        <v>4000</v>
      </c>
    </row>
    <row r="139" spans="2:5" ht="27" x14ac:dyDescent="0.3">
      <c r="B139" s="17" t="s">
        <v>285</v>
      </c>
      <c r="C139" s="18">
        <v>5000</v>
      </c>
      <c r="D139" s="7">
        <v>0</v>
      </c>
      <c r="E139" s="14">
        <f>C156+D139</f>
        <v>5000</v>
      </c>
    </row>
    <row r="140" spans="2:5" ht="27" x14ac:dyDescent="0.3">
      <c r="B140" s="6" t="s">
        <v>207</v>
      </c>
      <c r="C140" s="7">
        <v>4000</v>
      </c>
      <c r="D140" s="7">
        <v>0</v>
      </c>
      <c r="E140" s="14">
        <f t="shared" si="1"/>
        <v>4000</v>
      </c>
    </row>
    <row r="141" spans="2:5" ht="27" x14ac:dyDescent="0.3">
      <c r="B141" s="6" t="s">
        <v>270</v>
      </c>
      <c r="C141" s="15">
        <v>2000</v>
      </c>
      <c r="D141" s="7">
        <v>0</v>
      </c>
      <c r="E141" s="14">
        <f t="shared" si="1"/>
        <v>2000</v>
      </c>
    </row>
    <row r="142" spans="2:5" x14ac:dyDescent="0.3">
      <c r="B142" s="6" t="s">
        <v>279</v>
      </c>
      <c r="C142" s="15">
        <v>2199</v>
      </c>
      <c r="D142" s="7"/>
      <c r="E142" s="14">
        <f t="shared" si="1"/>
        <v>2199</v>
      </c>
    </row>
    <row r="143" spans="2:5" ht="27" x14ac:dyDescent="0.3">
      <c r="B143" s="6" t="s">
        <v>166</v>
      </c>
      <c r="C143" s="7">
        <v>5000</v>
      </c>
      <c r="D143" s="7">
        <v>0</v>
      </c>
      <c r="E143" s="14">
        <f t="shared" si="1"/>
        <v>5000</v>
      </c>
    </row>
    <row r="144" spans="2:5" x14ac:dyDescent="0.3">
      <c r="B144" s="10" t="s">
        <v>19</v>
      </c>
      <c r="C144" s="28">
        <f>SUM(C145:C156)</f>
        <v>30299.5</v>
      </c>
      <c r="D144" s="5">
        <v>0</v>
      </c>
      <c r="E144" s="14">
        <f t="shared" ref="E144:E211" si="2">C144+D144</f>
        <v>30299.5</v>
      </c>
    </row>
    <row r="145" spans="2:5" ht="18" customHeight="1" x14ac:dyDescent="0.3">
      <c r="B145" s="6" t="s">
        <v>40</v>
      </c>
      <c r="C145" s="15">
        <v>2000</v>
      </c>
      <c r="D145" s="7">
        <v>0</v>
      </c>
      <c r="E145" s="14">
        <f t="shared" si="2"/>
        <v>2000</v>
      </c>
    </row>
    <row r="146" spans="2:5" ht="27" x14ac:dyDescent="0.3">
      <c r="B146" s="6" t="s">
        <v>277</v>
      </c>
      <c r="C146" s="15">
        <v>500</v>
      </c>
      <c r="D146" s="7">
        <v>0</v>
      </c>
      <c r="E146" s="14">
        <f t="shared" si="2"/>
        <v>500</v>
      </c>
    </row>
    <row r="147" spans="2:5" ht="18" customHeight="1" x14ac:dyDescent="0.3">
      <c r="B147" s="6" t="s">
        <v>89</v>
      </c>
      <c r="C147" s="15">
        <v>7000</v>
      </c>
      <c r="D147" s="7">
        <v>0</v>
      </c>
      <c r="E147" s="14">
        <f t="shared" si="2"/>
        <v>7000</v>
      </c>
    </row>
    <row r="148" spans="2:5" ht="18.75" customHeight="1" x14ac:dyDescent="0.3">
      <c r="B148" s="17" t="s">
        <v>92</v>
      </c>
      <c r="C148" s="15">
        <v>500</v>
      </c>
      <c r="D148" s="7">
        <v>0</v>
      </c>
      <c r="E148" s="14">
        <f t="shared" si="2"/>
        <v>500</v>
      </c>
    </row>
    <row r="149" spans="2:5" x14ac:dyDescent="0.3">
      <c r="B149" s="6" t="s">
        <v>103</v>
      </c>
      <c r="C149" s="15">
        <v>1000</v>
      </c>
      <c r="D149" s="7">
        <v>0</v>
      </c>
      <c r="E149" s="14">
        <f t="shared" si="2"/>
        <v>1000</v>
      </c>
    </row>
    <row r="150" spans="2:5" ht="18" customHeight="1" x14ac:dyDescent="0.3">
      <c r="B150" s="6" t="s">
        <v>122</v>
      </c>
      <c r="C150" s="7">
        <v>500</v>
      </c>
      <c r="D150" s="7">
        <v>0</v>
      </c>
      <c r="E150" s="14">
        <f t="shared" si="2"/>
        <v>500</v>
      </c>
    </row>
    <row r="151" spans="2:5" ht="27" x14ac:dyDescent="0.3">
      <c r="B151" s="6" t="s">
        <v>136</v>
      </c>
      <c r="C151" s="7">
        <v>500</v>
      </c>
      <c r="D151" s="7">
        <v>0</v>
      </c>
      <c r="E151" s="14">
        <f t="shared" si="2"/>
        <v>500</v>
      </c>
    </row>
    <row r="152" spans="2:5" x14ac:dyDescent="0.3">
      <c r="B152" s="6" t="s">
        <v>154</v>
      </c>
      <c r="C152" s="7">
        <v>1100</v>
      </c>
      <c r="D152" s="7">
        <v>0</v>
      </c>
      <c r="E152" s="14">
        <f t="shared" si="2"/>
        <v>1100</v>
      </c>
    </row>
    <row r="153" spans="2:5" x14ac:dyDescent="0.3">
      <c r="B153" s="6" t="s">
        <v>167</v>
      </c>
      <c r="C153" s="7">
        <v>5000</v>
      </c>
      <c r="D153" s="7">
        <v>0</v>
      </c>
      <c r="E153" s="14">
        <f t="shared" si="2"/>
        <v>5000</v>
      </c>
    </row>
    <row r="154" spans="2:5" ht="27" x14ac:dyDescent="0.3">
      <c r="B154" s="6" t="s">
        <v>190</v>
      </c>
      <c r="C154" s="7">
        <v>1000</v>
      </c>
      <c r="D154" s="7">
        <v>0</v>
      </c>
      <c r="E154" s="14">
        <f t="shared" si="2"/>
        <v>1000</v>
      </c>
    </row>
    <row r="155" spans="2:5" ht="27" x14ac:dyDescent="0.3">
      <c r="B155" s="6" t="s">
        <v>261</v>
      </c>
      <c r="C155" s="15">
        <v>6199.5</v>
      </c>
      <c r="D155" s="7">
        <v>0</v>
      </c>
      <c r="E155" s="14">
        <f t="shared" si="2"/>
        <v>6199.5</v>
      </c>
    </row>
    <row r="156" spans="2:5" ht="27" x14ac:dyDescent="0.3">
      <c r="B156" s="6" t="s">
        <v>265</v>
      </c>
      <c r="C156" s="15">
        <v>5000</v>
      </c>
      <c r="D156" s="7">
        <v>0</v>
      </c>
      <c r="E156" s="14">
        <f t="shared" si="2"/>
        <v>5000</v>
      </c>
    </row>
    <row r="157" spans="2:5" x14ac:dyDescent="0.3">
      <c r="B157" s="10" t="s">
        <v>46</v>
      </c>
      <c r="C157" s="15">
        <f>SUM(C158:C164)</f>
        <v>20000</v>
      </c>
      <c r="D157" s="7">
        <v>0</v>
      </c>
      <c r="E157" s="14">
        <f t="shared" si="2"/>
        <v>20000</v>
      </c>
    </row>
    <row r="158" spans="2:5" ht="14.25" customHeight="1" x14ac:dyDescent="0.3">
      <c r="B158" s="6" t="s">
        <v>47</v>
      </c>
      <c r="C158" s="15">
        <v>2000</v>
      </c>
      <c r="D158" s="7">
        <v>0</v>
      </c>
      <c r="E158" s="14">
        <f t="shared" si="2"/>
        <v>2000</v>
      </c>
    </row>
    <row r="159" spans="2:5" ht="14.25" customHeight="1" x14ac:dyDescent="0.3">
      <c r="B159" s="6" t="s">
        <v>60</v>
      </c>
      <c r="C159" s="15">
        <v>2000</v>
      </c>
      <c r="D159" s="7">
        <v>0</v>
      </c>
      <c r="E159" s="14">
        <f t="shared" si="2"/>
        <v>2000</v>
      </c>
    </row>
    <row r="160" spans="2:5" ht="14.25" customHeight="1" x14ac:dyDescent="0.3">
      <c r="B160" s="6" t="s">
        <v>102</v>
      </c>
      <c r="C160" s="15">
        <v>7000</v>
      </c>
      <c r="D160" s="7">
        <v>0</v>
      </c>
      <c r="E160" s="14">
        <f t="shared" si="2"/>
        <v>7000</v>
      </c>
    </row>
    <row r="161" spans="2:5" ht="14.25" customHeight="1" x14ac:dyDescent="0.3">
      <c r="B161" s="6" t="s">
        <v>178</v>
      </c>
      <c r="C161" s="15">
        <v>2000</v>
      </c>
      <c r="D161" s="7">
        <v>0</v>
      </c>
      <c r="E161" s="14">
        <f t="shared" si="2"/>
        <v>2000</v>
      </c>
    </row>
    <row r="162" spans="2:5" ht="14.25" customHeight="1" x14ac:dyDescent="0.3">
      <c r="B162" s="6" t="s">
        <v>191</v>
      </c>
      <c r="C162" s="7">
        <v>2000</v>
      </c>
      <c r="D162" s="7">
        <v>0</v>
      </c>
      <c r="E162" s="14">
        <f t="shared" si="2"/>
        <v>2000</v>
      </c>
    </row>
    <row r="163" spans="2:5" ht="14.25" customHeight="1" x14ac:dyDescent="0.3">
      <c r="B163" s="6" t="s">
        <v>219</v>
      </c>
      <c r="C163" s="7">
        <v>3000</v>
      </c>
      <c r="D163" s="7">
        <v>0</v>
      </c>
      <c r="E163" s="14">
        <f t="shared" si="2"/>
        <v>3000</v>
      </c>
    </row>
    <row r="164" spans="2:5" x14ac:dyDescent="0.3">
      <c r="B164" s="6" t="s">
        <v>230</v>
      </c>
      <c r="C164" s="7">
        <v>2000</v>
      </c>
      <c r="D164" s="7">
        <v>0</v>
      </c>
      <c r="E164" s="14">
        <f t="shared" si="2"/>
        <v>2000</v>
      </c>
    </row>
    <row r="165" spans="2:5" x14ac:dyDescent="0.3">
      <c r="B165" s="12" t="s">
        <v>20</v>
      </c>
      <c r="C165" s="3">
        <f>C166</f>
        <v>97534.38</v>
      </c>
      <c r="D165" s="3">
        <f>D166</f>
        <v>0</v>
      </c>
      <c r="E165" s="3">
        <f t="shared" si="2"/>
        <v>97534.38</v>
      </c>
    </row>
    <row r="166" spans="2:5" x14ac:dyDescent="0.3">
      <c r="B166" s="11" t="s">
        <v>21</v>
      </c>
      <c r="C166" s="28">
        <f>C167+C176+C185+C195+C199</f>
        <v>97534.38</v>
      </c>
      <c r="D166" s="28">
        <f>D167+D176+D185+D195+D199</f>
        <v>0</v>
      </c>
      <c r="E166" s="14">
        <f t="shared" si="2"/>
        <v>97534.38</v>
      </c>
    </row>
    <row r="167" spans="2:5" x14ac:dyDescent="0.3">
      <c r="B167" s="10" t="s">
        <v>22</v>
      </c>
      <c r="C167" s="28">
        <f>SUM(C168:C175)</f>
        <v>8974.5</v>
      </c>
      <c r="D167" s="5">
        <f>SUM(D168:D175)</f>
        <v>-7980</v>
      </c>
      <c r="E167" s="14">
        <f t="shared" si="2"/>
        <v>994.5</v>
      </c>
    </row>
    <row r="168" spans="2:5" x14ac:dyDescent="0.3">
      <c r="B168" s="6" t="s">
        <v>68</v>
      </c>
      <c r="C168" s="15">
        <v>284</v>
      </c>
      <c r="D168" s="7">
        <v>0</v>
      </c>
      <c r="E168" s="14">
        <f t="shared" si="2"/>
        <v>284</v>
      </c>
    </row>
    <row r="169" spans="2:5" x14ac:dyDescent="0.3">
      <c r="B169" s="6" t="s">
        <v>67</v>
      </c>
      <c r="C169" s="15">
        <v>550</v>
      </c>
      <c r="D169" s="7">
        <v>-550</v>
      </c>
      <c r="E169" s="14">
        <f t="shared" si="2"/>
        <v>0</v>
      </c>
    </row>
    <row r="170" spans="2:5" x14ac:dyDescent="0.3">
      <c r="B170" s="6" t="s">
        <v>107</v>
      </c>
      <c r="C170" s="15">
        <v>550</v>
      </c>
      <c r="D170" s="7">
        <v>-550</v>
      </c>
      <c r="E170" s="14">
        <f t="shared" si="2"/>
        <v>0</v>
      </c>
    </row>
    <row r="171" spans="2:5" x14ac:dyDescent="0.3">
      <c r="B171" s="6" t="s">
        <v>187</v>
      </c>
      <c r="C171" s="15">
        <v>710.5</v>
      </c>
      <c r="D171" s="7">
        <v>0</v>
      </c>
      <c r="E171" s="14">
        <f t="shared" si="2"/>
        <v>710.5</v>
      </c>
    </row>
    <row r="172" spans="2:5" x14ac:dyDescent="0.3">
      <c r="B172" s="6" t="s">
        <v>211</v>
      </c>
      <c r="C172" s="15">
        <v>1962</v>
      </c>
      <c r="D172" s="7">
        <v>-1962</v>
      </c>
      <c r="E172" s="14">
        <f t="shared" si="2"/>
        <v>0</v>
      </c>
    </row>
    <row r="173" spans="2:5" x14ac:dyDescent="0.3">
      <c r="B173" s="6" t="s">
        <v>241</v>
      </c>
      <c r="C173" s="15">
        <v>1962</v>
      </c>
      <c r="D173" s="7">
        <v>-1962</v>
      </c>
      <c r="E173" s="14">
        <f t="shared" si="2"/>
        <v>0</v>
      </c>
    </row>
    <row r="174" spans="2:5" x14ac:dyDescent="0.3">
      <c r="B174" s="6" t="s">
        <v>242</v>
      </c>
      <c r="C174" s="15">
        <v>1962</v>
      </c>
      <c r="D174" s="7">
        <v>-1962</v>
      </c>
      <c r="E174" s="14">
        <f t="shared" si="2"/>
        <v>0</v>
      </c>
    </row>
    <row r="175" spans="2:5" x14ac:dyDescent="0.3">
      <c r="B175" s="6" t="s">
        <v>254</v>
      </c>
      <c r="C175" s="15">
        <v>994</v>
      </c>
      <c r="D175" s="7">
        <v>-994</v>
      </c>
      <c r="E175" s="14">
        <f t="shared" si="2"/>
        <v>0</v>
      </c>
    </row>
    <row r="176" spans="2:5" x14ac:dyDescent="0.3">
      <c r="B176" s="10" t="s">
        <v>24</v>
      </c>
      <c r="C176" s="5">
        <f>SUM(C177:C184)</f>
        <v>1210</v>
      </c>
      <c r="D176" s="5">
        <f>SUM(D177:D184)</f>
        <v>-1063</v>
      </c>
      <c r="E176" s="14">
        <f t="shared" si="2"/>
        <v>147</v>
      </c>
    </row>
    <row r="177" spans="2:5" x14ac:dyDescent="0.3">
      <c r="B177" s="6" t="s">
        <v>68</v>
      </c>
      <c r="C177" s="15">
        <v>42</v>
      </c>
      <c r="D177" s="7">
        <v>0</v>
      </c>
      <c r="E177" s="14">
        <f t="shared" si="2"/>
        <v>42</v>
      </c>
    </row>
    <row r="178" spans="2:5" x14ac:dyDescent="0.3">
      <c r="B178" s="6" t="s">
        <v>67</v>
      </c>
      <c r="C178" s="15">
        <v>80</v>
      </c>
      <c r="D178" s="7">
        <v>-80</v>
      </c>
      <c r="E178" s="14">
        <f t="shared" si="2"/>
        <v>0</v>
      </c>
    </row>
    <row r="179" spans="2:5" x14ac:dyDescent="0.3">
      <c r="B179" s="6" t="s">
        <v>107</v>
      </c>
      <c r="C179" s="15">
        <v>80</v>
      </c>
      <c r="D179" s="7">
        <v>-80</v>
      </c>
      <c r="E179" s="14">
        <f t="shared" si="2"/>
        <v>0</v>
      </c>
    </row>
    <row r="180" spans="2:5" x14ac:dyDescent="0.3">
      <c r="B180" s="6" t="s">
        <v>187</v>
      </c>
      <c r="C180" s="15">
        <v>105</v>
      </c>
      <c r="D180" s="7">
        <v>0</v>
      </c>
      <c r="E180" s="14">
        <f t="shared" si="2"/>
        <v>105</v>
      </c>
    </row>
    <row r="181" spans="2:5" x14ac:dyDescent="0.3">
      <c r="B181" s="6" t="s">
        <v>211</v>
      </c>
      <c r="C181" s="15">
        <v>252</v>
      </c>
      <c r="D181" s="7">
        <v>-252</v>
      </c>
      <c r="E181" s="14">
        <f t="shared" si="2"/>
        <v>0</v>
      </c>
    </row>
    <row r="182" spans="2:5" x14ac:dyDescent="0.3">
      <c r="B182" s="6" t="s">
        <v>241</v>
      </c>
      <c r="C182" s="15">
        <v>252</v>
      </c>
      <c r="D182" s="7">
        <v>-252</v>
      </c>
      <c r="E182" s="14">
        <f t="shared" si="2"/>
        <v>0</v>
      </c>
    </row>
    <row r="183" spans="2:5" x14ac:dyDescent="0.3">
      <c r="B183" s="6" t="s">
        <v>242</v>
      </c>
      <c r="C183" s="15">
        <v>252</v>
      </c>
      <c r="D183" s="7">
        <v>-252</v>
      </c>
      <c r="E183" s="14">
        <f t="shared" si="2"/>
        <v>0</v>
      </c>
    </row>
    <row r="184" spans="2:5" x14ac:dyDescent="0.3">
      <c r="B184" s="6" t="s">
        <v>254</v>
      </c>
      <c r="C184" s="15">
        <v>147</v>
      </c>
      <c r="D184" s="7">
        <v>-147</v>
      </c>
      <c r="E184" s="14">
        <f t="shared" si="2"/>
        <v>0</v>
      </c>
    </row>
    <row r="185" spans="2:5" x14ac:dyDescent="0.3">
      <c r="B185" s="10" t="s">
        <v>25</v>
      </c>
      <c r="C185" s="28">
        <f>SUM(C186:C194)</f>
        <v>47565.5</v>
      </c>
      <c r="D185" s="5">
        <f>SUM(D186:D194)</f>
        <v>21043</v>
      </c>
      <c r="E185" s="14">
        <f t="shared" si="2"/>
        <v>68608.5</v>
      </c>
    </row>
    <row r="186" spans="2:5" ht="15" customHeight="1" x14ac:dyDescent="0.3">
      <c r="B186" s="6" t="s">
        <v>23</v>
      </c>
      <c r="C186" s="15">
        <v>1674</v>
      </c>
      <c r="D186" s="7">
        <v>0</v>
      </c>
      <c r="E186" s="14">
        <f t="shared" si="2"/>
        <v>1674</v>
      </c>
    </row>
    <row r="187" spans="2:5" x14ac:dyDescent="0.3">
      <c r="B187" s="6" t="s">
        <v>67</v>
      </c>
      <c r="C187" s="15">
        <v>3245</v>
      </c>
      <c r="D187" s="7">
        <v>630</v>
      </c>
      <c r="E187" s="14">
        <f t="shared" si="2"/>
        <v>3875</v>
      </c>
    </row>
    <row r="188" spans="2:5" x14ac:dyDescent="0.3">
      <c r="B188" s="6" t="s">
        <v>107</v>
      </c>
      <c r="C188" s="15">
        <v>3245</v>
      </c>
      <c r="D188" s="7">
        <v>630</v>
      </c>
      <c r="E188" s="14">
        <f t="shared" si="2"/>
        <v>3875</v>
      </c>
    </row>
    <row r="189" spans="2:5" x14ac:dyDescent="0.3">
      <c r="B189" s="6" t="s">
        <v>187</v>
      </c>
      <c r="C189" s="15">
        <v>4184.5</v>
      </c>
      <c r="D189" s="7">
        <v>0</v>
      </c>
      <c r="E189" s="14">
        <f t="shared" si="2"/>
        <v>4184.5</v>
      </c>
    </row>
    <row r="190" spans="2:5" x14ac:dyDescent="0.3">
      <c r="B190" s="6" t="s">
        <v>211</v>
      </c>
      <c r="C190" s="15">
        <v>9786</v>
      </c>
      <c r="D190" s="7">
        <v>2214</v>
      </c>
      <c r="E190" s="14">
        <f t="shared" si="2"/>
        <v>12000</v>
      </c>
    </row>
    <row r="191" spans="2:5" x14ac:dyDescent="0.3">
      <c r="B191" s="6" t="s">
        <v>241</v>
      </c>
      <c r="C191" s="15">
        <v>9786</v>
      </c>
      <c r="D191" s="7">
        <v>2214</v>
      </c>
      <c r="E191" s="14">
        <f t="shared" si="2"/>
        <v>12000</v>
      </c>
    </row>
    <row r="192" spans="2:5" x14ac:dyDescent="0.3">
      <c r="B192" s="6" t="s">
        <v>242</v>
      </c>
      <c r="C192" s="15">
        <v>9786</v>
      </c>
      <c r="D192" s="7">
        <v>2214</v>
      </c>
      <c r="E192" s="14">
        <f t="shared" si="2"/>
        <v>12000</v>
      </c>
    </row>
    <row r="193" spans="2:5" x14ac:dyDescent="0.3">
      <c r="B193" s="6" t="s">
        <v>254</v>
      </c>
      <c r="C193" s="15">
        <v>5859</v>
      </c>
      <c r="D193" s="7">
        <v>1141</v>
      </c>
      <c r="E193" s="14">
        <f t="shared" si="2"/>
        <v>7000</v>
      </c>
    </row>
    <row r="194" spans="2:5" x14ac:dyDescent="0.3">
      <c r="B194" s="6" t="s">
        <v>271</v>
      </c>
      <c r="C194" s="15">
        <v>0</v>
      </c>
      <c r="D194" s="7">
        <v>12000</v>
      </c>
      <c r="E194" s="14">
        <f t="shared" si="2"/>
        <v>12000</v>
      </c>
    </row>
    <row r="195" spans="2:5" x14ac:dyDescent="0.3">
      <c r="B195" s="10" t="s">
        <v>9</v>
      </c>
      <c r="C195" s="5">
        <f>SUM(C196:C198)</f>
        <v>27784.38</v>
      </c>
      <c r="D195" s="5">
        <v>0</v>
      </c>
      <c r="E195" s="14">
        <f t="shared" si="2"/>
        <v>27784.38</v>
      </c>
    </row>
    <row r="196" spans="2:5" x14ac:dyDescent="0.3">
      <c r="B196" s="6" t="s">
        <v>212</v>
      </c>
      <c r="C196" s="7">
        <v>7000</v>
      </c>
      <c r="D196" s="7">
        <v>0</v>
      </c>
      <c r="E196" s="14">
        <f t="shared" si="2"/>
        <v>7000</v>
      </c>
    </row>
    <row r="197" spans="2:5" ht="16.5" customHeight="1" x14ac:dyDescent="0.3">
      <c r="B197" s="6" t="s">
        <v>213</v>
      </c>
      <c r="C197" s="7">
        <v>784.38</v>
      </c>
      <c r="D197" s="7">
        <v>0</v>
      </c>
      <c r="E197" s="14">
        <f t="shared" si="2"/>
        <v>784.38</v>
      </c>
    </row>
    <row r="198" spans="2:5" x14ac:dyDescent="0.3">
      <c r="B198" s="6" t="s">
        <v>223</v>
      </c>
      <c r="C198" s="7">
        <v>20000</v>
      </c>
      <c r="D198" s="7">
        <v>0</v>
      </c>
      <c r="E198" s="14">
        <f t="shared" si="2"/>
        <v>20000</v>
      </c>
    </row>
    <row r="199" spans="2:5" x14ac:dyDescent="0.3">
      <c r="B199" s="10" t="s">
        <v>4</v>
      </c>
      <c r="C199" s="5">
        <f>C200</f>
        <v>12000</v>
      </c>
      <c r="D199" s="5">
        <f>D200</f>
        <v>-12000</v>
      </c>
      <c r="E199" s="14">
        <f t="shared" si="2"/>
        <v>0</v>
      </c>
    </row>
    <row r="200" spans="2:5" x14ac:dyDescent="0.3">
      <c r="B200" s="6" t="s">
        <v>271</v>
      </c>
      <c r="C200" s="7">
        <v>12000</v>
      </c>
      <c r="D200" s="7">
        <v>-12000</v>
      </c>
      <c r="E200" s="14">
        <f t="shared" si="2"/>
        <v>0</v>
      </c>
    </row>
    <row r="201" spans="2:5" x14ac:dyDescent="0.3">
      <c r="B201" s="12" t="s">
        <v>26</v>
      </c>
      <c r="C201" s="3">
        <f>C202</f>
        <v>120199.5</v>
      </c>
      <c r="D201" s="3">
        <v>0</v>
      </c>
      <c r="E201" s="3">
        <f t="shared" si="2"/>
        <v>120199.5</v>
      </c>
    </row>
    <row r="202" spans="2:5" x14ac:dyDescent="0.3">
      <c r="B202" s="11" t="s">
        <v>27</v>
      </c>
      <c r="C202" s="3">
        <f>C210+C222+C220+C203+C205+C207+C218</f>
        <v>120199.5</v>
      </c>
      <c r="D202" s="5">
        <v>0</v>
      </c>
      <c r="E202" s="14">
        <f t="shared" si="2"/>
        <v>120199.5</v>
      </c>
    </row>
    <row r="203" spans="2:5" x14ac:dyDescent="0.3">
      <c r="B203" s="10" t="s">
        <v>22</v>
      </c>
      <c r="C203" s="3">
        <f>C204</f>
        <v>3979</v>
      </c>
      <c r="D203" s="5">
        <v>0</v>
      </c>
      <c r="E203" s="14">
        <f t="shared" si="2"/>
        <v>3979</v>
      </c>
    </row>
    <row r="204" spans="2:5" x14ac:dyDescent="0.3">
      <c r="B204" s="9" t="s">
        <v>198</v>
      </c>
      <c r="C204" s="20">
        <v>3979</v>
      </c>
      <c r="D204" s="5">
        <v>0</v>
      </c>
      <c r="E204" s="14">
        <f t="shared" si="2"/>
        <v>3979</v>
      </c>
    </row>
    <row r="205" spans="2:5" x14ac:dyDescent="0.3">
      <c r="B205" s="10" t="s">
        <v>24</v>
      </c>
      <c r="C205" s="3">
        <f>C206</f>
        <v>588</v>
      </c>
      <c r="D205" s="5">
        <v>0</v>
      </c>
      <c r="E205" s="14">
        <f t="shared" si="2"/>
        <v>588</v>
      </c>
    </row>
    <row r="206" spans="2:5" x14ac:dyDescent="0.3">
      <c r="B206" s="9" t="s">
        <v>198</v>
      </c>
      <c r="C206" s="20">
        <v>588</v>
      </c>
      <c r="D206" s="5">
        <v>0</v>
      </c>
      <c r="E206" s="14">
        <f t="shared" si="2"/>
        <v>588</v>
      </c>
    </row>
    <row r="207" spans="2:5" x14ac:dyDescent="0.3">
      <c r="B207" s="10" t="s">
        <v>25</v>
      </c>
      <c r="C207" s="14">
        <f>SUM(C208:C209)</f>
        <v>24433</v>
      </c>
      <c r="D207" s="5">
        <v>0</v>
      </c>
      <c r="E207" s="14">
        <f t="shared" si="2"/>
        <v>24433</v>
      </c>
    </row>
    <row r="208" spans="2:5" x14ac:dyDescent="0.3">
      <c r="B208" s="9" t="s">
        <v>198</v>
      </c>
      <c r="C208" s="20">
        <v>23433</v>
      </c>
      <c r="D208" s="5">
        <v>0</v>
      </c>
      <c r="E208" s="14">
        <f t="shared" si="2"/>
        <v>23433</v>
      </c>
    </row>
    <row r="209" spans="2:5" x14ac:dyDescent="0.3">
      <c r="B209" s="17" t="s">
        <v>267</v>
      </c>
      <c r="C209" s="18">
        <v>1000</v>
      </c>
      <c r="D209" s="5">
        <v>0</v>
      </c>
      <c r="E209" s="14">
        <f t="shared" si="2"/>
        <v>1000</v>
      </c>
    </row>
    <row r="210" spans="2:5" x14ac:dyDescent="0.3">
      <c r="B210" s="10" t="s">
        <v>9</v>
      </c>
      <c r="C210" s="5">
        <f>SUM(C211:C217)</f>
        <v>38999.5</v>
      </c>
      <c r="D210" s="5">
        <f>SUM(D211:D217)</f>
        <v>4900</v>
      </c>
      <c r="E210" s="14">
        <f t="shared" si="2"/>
        <v>43899.5</v>
      </c>
    </row>
    <row r="211" spans="2:5" ht="27" x14ac:dyDescent="0.3">
      <c r="B211" s="6" t="s">
        <v>146</v>
      </c>
      <c r="C211" s="7">
        <v>4300</v>
      </c>
      <c r="D211" s="7">
        <v>4900</v>
      </c>
      <c r="E211" s="14">
        <f t="shared" si="2"/>
        <v>9200</v>
      </c>
    </row>
    <row r="212" spans="2:5" ht="27" x14ac:dyDescent="0.3">
      <c r="B212" s="6" t="s">
        <v>147</v>
      </c>
      <c r="C212" s="7">
        <v>13500</v>
      </c>
      <c r="D212" s="7">
        <v>0</v>
      </c>
      <c r="E212" s="14">
        <f t="shared" ref="E212:E276" si="3">C212+D212</f>
        <v>13500</v>
      </c>
    </row>
    <row r="213" spans="2:5" x14ac:dyDescent="0.3">
      <c r="B213" s="6" t="s">
        <v>200</v>
      </c>
      <c r="C213" s="7">
        <v>3199.5</v>
      </c>
      <c r="D213" s="7">
        <v>0</v>
      </c>
      <c r="E213" s="14">
        <f t="shared" si="3"/>
        <v>3199.5</v>
      </c>
    </row>
    <row r="214" spans="2:5" ht="27" x14ac:dyDescent="0.3">
      <c r="B214" s="6" t="s">
        <v>248</v>
      </c>
      <c r="C214" s="15">
        <v>5000</v>
      </c>
      <c r="D214" s="7">
        <v>0</v>
      </c>
      <c r="E214" s="14">
        <f t="shared" si="3"/>
        <v>5000</v>
      </c>
    </row>
    <row r="215" spans="2:5" x14ac:dyDescent="0.3">
      <c r="B215" s="6" t="s">
        <v>247</v>
      </c>
      <c r="C215" s="15">
        <v>6000</v>
      </c>
      <c r="D215" s="7">
        <v>0</v>
      </c>
      <c r="E215" s="14">
        <f t="shared" si="3"/>
        <v>6000</v>
      </c>
    </row>
    <row r="216" spans="2:5" x14ac:dyDescent="0.3">
      <c r="B216" s="6" t="s">
        <v>272</v>
      </c>
      <c r="C216" s="7">
        <v>5000</v>
      </c>
      <c r="D216" s="7">
        <v>0</v>
      </c>
      <c r="E216" s="14">
        <f t="shared" si="3"/>
        <v>5000</v>
      </c>
    </row>
    <row r="217" spans="2:5" x14ac:dyDescent="0.3">
      <c r="B217" s="6" t="s">
        <v>266</v>
      </c>
      <c r="C217" s="7">
        <v>2000</v>
      </c>
      <c r="D217" s="7">
        <v>0</v>
      </c>
      <c r="E217" s="14">
        <f t="shared" si="3"/>
        <v>2000</v>
      </c>
    </row>
    <row r="218" spans="2:5" x14ac:dyDescent="0.3">
      <c r="B218" s="10" t="s">
        <v>35</v>
      </c>
      <c r="C218" s="7">
        <f>C219</f>
        <v>3000</v>
      </c>
      <c r="D218" s="7">
        <v>0</v>
      </c>
      <c r="E218" s="14">
        <f t="shared" si="3"/>
        <v>3000</v>
      </c>
    </row>
    <row r="219" spans="2:5" x14ac:dyDescent="0.3">
      <c r="B219" s="6" t="s">
        <v>289</v>
      </c>
      <c r="C219" s="7">
        <v>3000</v>
      </c>
      <c r="D219" s="7">
        <v>0</v>
      </c>
      <c r="E219" s="14">
        <f t="shared" si="3"/>
        <v>3000</v>
      </c>
    </row>
    <row r="220" spans="2:5" x14ac:dyDescent="0.3">
      <c r="B220" s="10" t="s">
        <v>196</v>
      </c>
      <c r="C220" s="7">
        <f>SUM(C221:C221)</f>
        <v>20000</v>
      </c>
      <c r="D220" s="7">
        <v>0</v>
      </c>
      <c r="E220" s="14">
        <f t="shared" si="3"/>
        <v>20000</v>
      </c>
    </row>
    <row r="221" spans="2:5" x14ac:dyDescent="0.3">
      <c r="B221" s="19" t="s">
        <v>197</v>
      </c>
      <c r="C221" s="7">
        <v>20000</v>
      </c>
      <c r="D221" s="7">
        <v>0</v>
      </c>
      <c r="E221" s="14">
        <f t="shared" si="3"/>
        <v>20000</v>
      </c>
    </row>
    <row r="222" spans="2:5" x14ac:dyDescent="0.3">
      <c r="B222" s="10" t="s">
        <v>4</v>
      </c>
      <c r="C222" s="5">
        <f>SUM(C223:C225)</f>
        <v>29200</v>
      </c>
      <c r="D222" s="5">
        <f>SUM(D223:D225)</f>
        <v>-4900</v>
      </c>
      <c r="E222" s="14">
        <f t="shared" si="3"/>
        <v>24300</v>
      </c>
    </row>
    <row r="223" spans="2:5" ht="16.5" customHeight="1" x14ac:dyDescent="0.3">
      <c r="B223" s="6" t="s">
        <v>281</v>
      </c>
      <c r="C223" s="7">
        <v>9200</v>
      </c>
      <c r="D223" s="7">
        <v>-4900</v>
      </c>
      <c r="E223" s="14">
        <f t="shared" si="3"/>
        <v>4300</v>
      </c>
    </row>
    <row r="224" spans="2:5" ht="17.25" customHeight="1" x14ac:dyDescent="0.3">
      <c r="B224" s="6" t="s">
        <v>206</v>
      </c>
      <c r="C224" s="7">
        <v>8000</v>
      </c>
      <c r="D224" s="7">
        <v>0</v>
      </c>
      <c r="E224" s="14">
        <f t="shared" si="3"/>
        <v>8000</v>
      </c>
    </row>
    <row r="225" spans="2:5" x14ac:dyDescent="0.3">
      <c r="B225" s="6" t="s">
        <v>255</v>
      </c>
      <c r="C225" s="7">
        <v>12000</v>
      </c>
      <c r="D225" s="7">
        <v>0</v>
      </c>
      <c r="E225" s="14">
        <f t="shared" si="3"/>
        <v>12000</v>
      </c>
    </row>
    <row r="226" spans="2:5" x14ac:dyDescent="0.3">
      <c r="B226" s="12" t="s">
        <v>28</v>
      </c>
      <c r="C226" s="3">
        <f>C227+C238+C271+C277</f>
        <v>193005.5</v>
      </c>
      <c r="D226" s="3">
        <v>0</v>
      </c>
      <c r="E226" s="3">
        <f t="shared" si="3"/>
        <v>193005.5</v>
      </c>
    </row>
    <row r="227" spans="2:5" x14ac:dyDescent="0.3">
      <c r="B227" s="11" t="s">
        <v>29</v>
      </c>
      <c r="C227" s="14">
        <f>C228+C233</f>
        <v>28400</v>
      </c>
      <c r="D227" s="5">
        <v>0</v>
      </c>
      <c r="E227" s="14">
        <f t="shared" si="3"/>
        <v>28400</v>
      </c>
    </row>
    <row r="228" spans="2:5" x14ac:dyDescent="0.3">
      <c r="B228" s="10" t="s">
        <v>9</v>
      </c>
      <c r="C228" s="5">
        <f>SUM(C229:C232)</f>
        <v>20800</v>
      </c>
      <c r="D228" s="5">
        <v>0</v>
      </c>
      <c r="E228" s="14">
        <f t="shared" si="3"/>
        <v>20800</v>
      </c>
    </row>
    <row r="229" spans="2:5" x14ac:dyDescent="0.3">
      <c r="B229" s="6" t="s">
        <v>158</v>
      </c>
      <c r="C229" s="7">
        <v>3600</v>
      </c>
      <c r="D229" s="7">
        <v>0</v>
      </c>
      <c r="E229" s="14">
        <f t="shared" si="3"/>
        <v>3600</v>
      </c>
    </row>
    <row r="230" spans="2:5" ht="27" x14ac:dyDescent="0.3">
      <c r="B230" s="6" t="s">
        <v>195</v>
      </c>
      <c r="C230" s="7">
        <v>2000</v>
      </c>
      <c r="D230" s="7">
        <v>0</v>
      </c>
      <c r="E230" s="14">
        <f t="shared" si="3"/>
        <v>2000</v>
      </c>
    </row>
    <row r="231" spans="2:5" ht="27" x14ac:dyDescent="0.3">
      <c r="B231" s="6" t="s">
        <v>229</v>
      </c>
      <c r="C231" s="7">
        <v>3200</v>
      </c>
      <c r="D231" s="7"/>
      <c r="E231" s="14">
        <f t="shared" si="3"/>
        <v>3200</v>
      </c>
    </row>
    <row r="232" spans="2:5" x14ac:dyDescent="0.3">
      <c r="B232" s="6" t="s">
        <v>274</v>
      </c>
      <c r="C232" s="7">
        <v>12000</v>
      </c>
      <c r="D232" s="7">
        <v>0</v>
      </c>
      <c r="E232" s="14">
        <f t="shared" si="3"/>
        <v>12000</v>
      </c>
    </row>
    <row r="233" spans="2:5" x14ac:dyDescent="0.3">
      <c r="B233" s="10" t="s">
        <v>4</v>
      </c>
      <c r="C233" s="5">
        <f>SUM(C234:C237)</f>
        <v>7600</v>
      </c>
      <c r="D233" s="5">
        <v>0</v>
      </c>
      <c r="E233" s="14">
        <f t="shared" si="3"/>
        <v>7600</v>
      </c>
    </row>
    <row r="234" spans="2:5" ht="19.5" customHeight="1" x14ac:dyDescent="0.3">
      <c r="B234" s="6" t="s">
        <v>56</v>
      </c>
      <c r="C234" s="15">
        <v>2000</v>
      </c>
      <c r="D234" s="7">
        <v>0</v>
      </c>
      <c r="E234" s="14">
        <f t="shared" si="3"/>
        <v>2000</v>
      </c>
    </row>
    <row r="235" spans="2:5" x14ac:dyDescent="0.3">
      <c r="B235" s="6" t="s">
        <v>76</v>
      </c>
      <c r="C235" s="15">
        <v>2100</v>
      </c>
      <c r="D235" s="7">
        <v>0</v>
      </c>
      <c r="E235" s="14">
        <f t="shared" si="3"/>
        <v>2100</v>
      </c>
    </row>
    <row r="236" spans="2:5" x14ac:dyDescent="0.3">
      <c r="B236" s="6" t="s">
        <v>124</v>
      </c>
      <c r="C236" s="15">
        <v>1500</v>
      </c>
      <c r="D236" s="7">
        <v>0</v>
      </c>
      <c r="E236" s="14">
        <f t="shared" si="3"/>
        <v>1500</v>
      </c>
    </row>
    <row r="237" spans="2:5" x14ac:dyDescent="0.3">
      <c r="B237" s="6" t="s">
        <v>156</v>
      </c>
      <c r="C237" s="15">
        <v>2000</v>
      </c>
      <c r="D237" s="7">
        <v>0</v>
      </c>
      <c r="E237" s="14">
        <f t="shared" si="3"/>
        <v>2000</v>
      </c>
    </row>
    <row r="238" spans="2:5" x14ac:dyDescent="0.3">
      <c r="B238" s="11" t="s">
        <v>30</v>
      </c>
      <c r="C238" s="28">
        <f>C239+C243+C246+C250+C263</f>
        <v>98485</v>
      </c>
      <c r="D238" s="28">
        <f>D239+D243+D246+D250+D263</f>
        <v>0</v>
      </c>
      <c r="E238" s="14">
        <f t="shared" si="3"/>
        <v>98485</v>
      </c>
    </row>
    <row r="239" spans="2:5" x14ac:dyDescent="0.3">
      <c r="B239" s="10" t="s">
        <v>22</v>
      </c>
      <c r="C239" s="28">
        <f>SUM(C240:C242)</f>
        <v>1201</v>
      </c>
      <c r="D239" s="5">
        <f>SUM(D240:D242)</f>
        <v>1440</v>
      </c>
      <c r="E239" s="14">
        <f t="shared" si="3"/>
        <v>2641</v>
      </c>
    </row>
    <row r="240" spans="2:5" x14ac:dyDescent="0.3">
      <c r="B240" s="6" t="s">
        <v>77</v>
      </c>
      <c r="C240" s="15">
        <v>412</v>
      </c>
      <c r="D240" s="7">
        <v>0</v>
      </c>
      <c r="E240" s="14">
        <f t="shared" si="3"/>
        <v>412</v>
      </c>
    </row>
    <row r="241" spans="2:5" x14ac:dyDescent="0.3">
      <c r="B241" s="6" t="s">
        <v>293</v>
      </c>
      <c r="C241" s="15">
        <v>789</v>
      </c>
      <c r="D241" s="7">
        <v>0</v>
      </c>
      <c r="E241" s="14">
        <f t="shared" si="3"/>
        <v>789</v>
      </c>
    </row>
    <row r="242" spans="2:5" x14ac:dyDescent="0.3">
      <c r="B242" s="6" t="s">
        <v>78</v>
      </c>
      <c r="C242" s="15">
        <v>0</v>
      </c>
      <c r="D242" s="7">
        <v>1440</v>
      </c>
      <c r="E242" s="14">
        <f t="shared" si="3"/>
        <v>1440</v>
      </c>
    </row>
    <row r="243" spans="2:5" x14ac:dyDescent="0.3">
      <c r="B243" s="10" t="s">
        <v>24</v>
      </c>
      <c r="C243" s="28">
        <f>SUM(C244:C245)</f>
        <v>178</v>
      </c>
      <c r="D243" s="5">
        <v>0</v>
      </c>
      <c r="E243" s="14">
        <f t="shared" si="3"/>
        <v>178</v>
      </c>
    </row>
    <row r="244" spans="2:5" x14ac:dyDescent="0.3">
      <c r="B244" s="6" t="s">
        <v>77</v>
      </c>
      <c r="C244" s="15">
        <v>61</v>
      </c>
      <c r="D244" s="7">
        <v>0</v>
      </c>
      <c r="E244" s="14">
        <f t="shared" si="3"/>
        <v>61</v>
      </c>
    </row>
    <row r="245" spans="2:5" x14ac:dyDescent="0.3">
      <c r="B245" s="6" t="s">
        <v>293</v>
      </c>
      <c r="C245" s="15">
        <v>117</v>
      </c>
      <c r="D245" s="7">
        <v>0</v>
      </c>
      <c r="E245" s="14">
        <f t="shared" si="3"/>
        <v>117</v>
      </c>
    </row>
    <row r="246" spans="2:5" x14ac:dyDescent="0.3">
      <c r="B246" s="10" t="s">
        <v>25</v>
      </c>
      <c r="C246" s="28">
        <f>SUM(C247:C249)</f>
        <v>7071</v>
      </c>
      <c r="D246" s="5">
        <f>SUM(D247:D249)</f>
        <v>8460</v>
      </c>
      <c r="E246" s="14">
        <f t="shared" si="3"/>
        <v>15531</v>
      </c>
    </row>
    <row r="247" spans="2:5" x14ac:dyDescent="0.3">
      <c r="B247" s="6" t="s">
        <v>77</v>
      </c>
      <c r="C247" s="15">
        <v>2427</v>
      </c>
      <c r="D247" s="7">
        <v>0</v>
      </c>
      <c r="E247" s="14">
        <f t="shared" si="3"/>
        <v>2427</v>
      </c>
    </row>
    <row r="248" spans="2:5" x14ac:dyDescent="0.3">
      <c r="B248" s="6" t="s">
        <v>157</v>
      </c>
      <c r="C248" s="15">
        <v>4644</v>
      </c>
      <c r="D248" s="7">
        <v>0</v>
      </c>
      <c r="E248" s="14">
        <f t="shared" si="3"/>
        <v>4644</v>
      </c>
    </row>
    <row r="249" spans="2:5" x14ac:dyDescent="0.3">
      <c r="B249" s="6" t="s">
        <v>78</v>
      </c>
      <c r="C249" s="15">
        <v>0</v>
      </c>
      <c r="D249" s="7">
        <v>8460</v>
      </c>
      <c r="E249" s="14">
        <f t="shared" si="3"/>
        <v>8460</v>
      </c>
    </row>
    <row r="250" spans="2:5" x14ac:dyDescent="0.3">
      <c r="B250" s="10" t="s">
        <v>9</v>
      </c>
      <c r="C250" s="28">
        <f>SUM(C251:C262)</f>
        <v>48135</v>
      </c>
      <c r="D250" s="5">
        <v>0</v>
      </c>
      <c r="E250" s="14">
        <f t="shared" si="3"/>
        <v>48135</v>
      </c>
    </row>
    <row r="251" spans="2:5" x14ac:dyDescent="0.3">
      <c r="B251" s="6" t="s">
        <v>58</v>
      </c>
      <c r="C251" s="15">
        <v>500</v>
      </c>
      <c r="D251" s="7">
        <v>0</v>
      </c>
      <c r="E251" s="14">
        <f t="shared" si="3"/>
        <v>500</v>
      </c>
    </row>
    <row r="252" spans="2:5" ht="43.5" customHeight="1" x14ac:dyDescent="0.3">
      <c r="B252" s="6" t="s">
        <v>59</v>
      </c>
      <c r="C252" s="15">
        <v>2738</v>
      </c>
      <c r="D252" s="7">
        <v>0</v>
      </c>
      <c r="E252" s="14">
        <f t="shared" si="3"/>
        <v>2738</v>
      </c>
    </row>
    <row r="253" spans="2:5" x14ac:dyDescent="0.3">
      <c r="B253" s="6" t="s">
        <v>64</v>
      </c>
      <c r="C253" s="15">
        <v>3000</v>
      </c>
      <c r="D253" s="7">
        <v>0</v>
      </c>
      <c r="E253" s="14">
        <f t="shared" si="3"/>
        <v>3000</v>
      </c>
    </row>
    <row r="254" spans="2:5" x14ac:dyDescent="0.3">
      <c r="B254" s="6" t="s">
        <v>81</v>
      </c>
      <c r="C254" s="15">
        <v>4999</v>
      </c>
      <c r="D254" s="7">
        <v>0</v>
      </c>
      <c r="E254" s="14">
        <f t="shared" si="3"/>
        <v>4999</v>
      </c>
    </row>
    <row r="255" spans="2:5" x14ac:dyDescent="0.3">
      <c r="B255" s="6" t="s">
        <v>86</v>
      </c>
      <c r="C255" s="15">
        <v>500</v>
      </c>
      <c r="D255" s="7">
        <v>0</v>
      </c>
      <c r="E255" s="14">
        <f t="shared" si="3"/>
        <v>500</v>
      </c>
    </row>
    <row r="256" spans="2:5" ht="27" x14ac:dyDescent="0.3">
      <c r="B256" s="6" t="s">
        <v>99</v>
      </c>
      <c r="C256" s="15">
        <v>14199</v>
      </c>
      <c r="D256" s="7">
        <v>0</v>
      </c>
      <c r="E256" s="14">
        <f t="shared" si="3"/>
        <v>14199</v>
      </c>
    </row>
    <row r="257" spans="2:5" x14ac:dyDescent="0.3">
      <c r="B257" s="6" t="s">
        <v>115</v>
      </c>
      <c r="C257" s="15">
        <v>3000</v>
      </c>
      <c r="D257" s="7">
        <v>0</v>
      </c>
      <c r="E257" s="14">
        <f t="shared" si="3"/>
        <v>3000</v>
      </c>
    </row>
    <row r="258" spans="2:5" x14ac:dyDescent="0.3">
      <c r="B258" s="6" t="s">
        <v>116</v>
      </c>
      <c r="C258" s="15">
        <v>5000</v>
      </c>
      <c r="D258" s="7">
        <v>0</v>
      </c>
      <c r="E258" s="14">
        <f t="shared" si="3"/>
        <v>5000</v>
      </c>
    </row>
    <row r="259" spans="2:5" ht="27" x14ac:dyDescent="0.3">
      <c r="B259" s="6" t="s">
        <v>132</v>
      </c>
      <c r="C259" s="15">
        <v>1000</v>
      </c>
      <c r="D259" s="7">
        <v>0</v>
      </c>
      <c r="E259" s="14">
        <f t="shared" si="3"/>
        <v>1000</v>
      </c>
    </row>
    <row r="260" spans="2:5" x14ac:dyDescent="0.3">
      <c r="B260" s="6" t="s">
        <v>168</v>
      </c>
      <c r="C260" s="15">
        <v>10199</v>
      </c>
      <c r="D260" s="7">
        <v>0</v>
      </c>
      <c r="E260" s="14">
        <f t="shared" si="3"/>
        <v>10199</v>
      </c>
    </row>
    <row r="261" spans="2:5" x14ac:dyDescent="0.3">
      <c r="B261" s="6" t="s">
        <v>249</v>
      </c>
      <c r="C261" s="15">
        <v>2000</v>
      </c>
      <c r="D261" s="7">
        <v>0</v>
      </c>
      <c r="E261" s="14">
        <f t="shared" si="3"/>
        <v>2000</v>
      </c>
    </row>
    <row r="262" spans="2:5" x14ac:dyDescent="0.3">
      <c r="B262" s="6" t="s">
        <v>268</v>
      </c>
      <c r="C262" s="15">
        <v>1000</v>
      </c>
      <c r="D262" s="7">
        <v>0</v>
      </c>
      <c r="E262" s="14">
        <f t="shared" si="3"/>
        <v>1000</v>
      </c>
    </row>
    <row r="263" spans="2:5" x14ac:dyDescent="0.3">
      <c r="B263" s="10" t="s">
        <v>4</v>
      </c>
      <c r="C263" s="28">
        <f>SUM(C264:C270)</f>
        <v>41900</v>
      </c>
      <c r="D263" s="5">
        <f>SUM(D264:D270)</f>
        <v>-9900</v>
      </c>
      <c r="E263" s="14">
        <f t="shared" si="3"/>
        <v>32000</v>
      </c>
    </row>
    <row r="264" spans="2:5" x14ac:dyDescent="0.3">
      <c r="B264" s="6" t="s">
        <v>57</v>
      </c>
      <c r="C264" s="15">
        <v>5000</v>
      </c>
      <c r="D264" s="7">
        <v>0</v>
      </c>
      <c r="E264" s="14">
        <f t="shared" si="3"/>
        <v>5000</v>
      </c>
    </row>
    <row r="265" spans="2:5" x14ac:dyDescent="0.3">
      <c r="B265" s="6" t="s">
        <v>78</v>
      </c>
      <c r="C265" s="15">
        <v>9900</v>
      </c>
      <c r="D265" s="7">
        <v>-9900</v>
      </c>
      <c r="E265" s="14">
        <f t="shared" si="3"/>
        <v>0</v>
      </c>
    </row>
    <row r="266" spans="2:5" x14ac:dyDescent="0.3">
      <c r="B266" s="6" t="s">
        <v>114</v>
      </c>
      <c r="C266" s="15">
        <v>6000</v>
      </c>
      <c r="D266" s="7">
        <v>0</v>
      </c>
      <c r="E266" s="14">
        <f t="shared" si="3"/>
        <v>6000</v>
      </c>
    </row>
    <row r="267" spans="2:5" x14ac:dyDescent="0.3">
      <c r="B267" s="6" t="s">
        <v>125</v>
      </c>
      <c r="C267" s="15">
        <v>6500</v>
      </c>
      <c r="D267" s="7">
        <v>0</v>
      </c>
      <c r="E267" s="14">
        <f t="shared" si="3"/>
        <v>6500</v>
      </c>
    </row>
    <row r="268" spans="2:5" x14ac:dyDescent="0.3">
      <c r="B268" s="6" t="s">
        <v>169</v>
      </c>
      <c r="C268" s="15">
        <v>5000</v>
      </c>
      <c r="D268" s="7">
        <v>0</v>
      </c>
      <c r="E268" s="14">
        <f t="shared" si="3"/>
        <v>5000</v>
      </c>
    </row>
    <row r="269" spans="2:5" x14ac:dyDescent="0.3">
      <c r="B269" s="6" t="s">
        <v>226</v>
      </c>
      <c r="C269" s="15">
        <v>6500</v>
      </c>
      <c r="D269" s="7">
        <v>0</v>
      </c>
      <c r="E269" s="14">
        <f t="shared" si="3"/>
        <v>6500</v>
      </c>
    </row>
    <row r="270" spans="2:5" x14ac:dyDescent="0.3">
      <c r="B270" s="6" t="s">
        <v>235</v>
      </c>
      <c r="C270" s="15">
        <v>3000</v>
      </c>
      <c r="D270" s="7">
        <v>0</v>
      </c>
      <c r="E270" s="14">
        <f t="shared" si="3"/>
        <v>3000</v>
      </c>
    </row>
    <row r="271" spans="2:5" x14ac:dyDescent="0.3">
      <c r="B271" s="11" t="s">
        <v>31</v>
      </c>
      <c r="C271" s="27">
        <f>C272</f>
        <v>60421</v>
      </c>
      <c r="D271" s="5">
        <v>0</v>
      </c>
      <c r="E271" s="3">
        <f t="shared" si="3"/>
        <v>60421</v>
      </c>
    </row>
    <row r="272" spans="2:5" x14ac:dyDescent="0.3">
      <c r="B272" s="10" t="s">
        <v>7</v>
      </c>
      <c r="C272" s="28">
        <f>SUM(C273:C276)</f>
        <v>60421</v>
      </c>
      <c r="D272" s="5">
        <v>0</v>
      </c>
      <c r="E272" s="14">
        <f t="shared" si="3"/>
        <v>60421</v>
      </c>
    </row>
    <row r="273" spans="2:5" x14ac:dyDescent="0.3">
      <c r="B273" s="6" t="s">
        <v>110</v>
      </c>
      <c r="C273" s="15">
        <v>15000</v>
      </c>
      <c r="D273" s="7">
        <v>0</v>
      </c>
      <c r="E273" s="14">
        <f t="shared" si="3"/>
        <v>15000</v>
      </c>
    </row>
    <row r="274" spans="2:5" ht="27" x14ac:dyDescent="0.3">
      <c r="B274" s="6" t="s">
        <v>216</v>
      </c>
      <c r="C274" s="7">
        <v>23421</v>
      </c>
      <c r="D274" s="7">
        <v>0</v>
      </c>
      <c r="E274" s="14">
        <f t="shared" si="3"/>
        <v>23421</v>
      </c>
    </row>
    <row r="275" spans="2:5" x14ac:dyDescent="0.3">
      <c r="B275" s="6" t="s">
        <v>260</v>
      </c>
      <c r="C275" s="15">
        <v>10000</v>
      </c>
      <c r="D275" s="7"/>
      <c r="E275" s="14">
        <f t="shared" si="3"/>
        <v>10000</v>
      </c>
    </row>
    <row r="276" spans="2:5" ht="27" x14ac:dyDescent="0.3">
      <c r="B276" s="6" t="s">
        <v>135</v>
      </c>
      <c r="C276" s="29">
        <v>12000</v>
      </c>
      <c r="D276" s="15">
        <v>0</v>
      </c>
      <c r="E276" s="14">
        <f t="shared" si="3"/>
        <v>12000</v>
      </c>
    </row>
    <row r="277" spans="2:5" x14ac:dyDescent="0.3">
      <c r="B277" s="11" t="s">
        <v>32</v>
      </c>
      <c r="C277" s="27">
        <f>C278</f>
        <v>5699.5</v>
      </c>
      <c r="D277" s="28">
        <v>0</v>
      </c>
      <c r="E277" s="14">
        <f t="shared" ref="E277:E348" si="4">C277+D277</f>
        <v>5699.5</v>
      </c>
    </row>
    <row r="278" spans="2:5" x14ac:dyDescent="0.3">
      <c r="B278" s="10" t="s">
        <v>4</v>
      </c>
      <c r="C278" s="28">
        <f>SUM(C279:C282)</f>
        <v>5699.5</v>
      </c>
      <c r="D278" s="28">
        <v>0</v>
      </c>
      <c r="E278" s="14">
        <f t="shared" si="4"/>
        <v>5699.5</v>
      </c>
    </row>
    <row r="279" spans="2:5" x14ac:dyDescent="0.3">
      <c r="B279" s="17" t="s">
        <v>96</v>
      </c>
      <c r="C279" s="15">
        <v>500</v>
      </c>
      <c r="D279" s="28">
        <v>0</v>
      </c>
      <c r="E279" s="14">
        <f t="shared" si="4"/>
        <v>500</v>
      </c>
    </row>
    <row r="280" spans="2:5" x14ac:dyDescent="0.3">
      <c r="B280" s="17" t="s">
        <v>286</v>
      </c>
      <c r="C280" s="15">
        <v>2199.5</v>
      </c>
      <c r="D280" s="28">
        <v>0</v>
      </c>
      <c r="E280" s="14">
        <f t="shared" si="4"/>
        <v>2199.5</v>
      </c>
    </row>
    <row r="281" spans="2:5" x14ac:dyDescent="0.3">
      <c r="B281" s="17" t="s">
        <v>172</v>
      </c>
      <c r="C281" s="15">
        <v>1500</v>
      </c>
      <c r="D281" s="28">
        <v>0</v>
      </c>
      <c r="E281" s="14">
        <f t="shared" si="4"/>
        <v>1500</v>
      </c>
    </row>
    <row r="282" spans="2:5" x14ac:dyDescent="0.3">
      <c r="B282" s="17" t="s">
        <v>52</v>
      </c>
      <c r="C282" s="15">
        <v>1500</v>
      </c>
      <c r="D282" s="28">
        <v>0</v>
      </c>
      <c r="E282" s="14">
        <f t="shared" si="4"/>
        <v>1500</v>
      </c>
    </row>
    <row r="283" spans="2:5" x14ac:dyDescent="0.3">
      <c r="B283" s="12" t="s">
        <v>33</v>
      </c>
      <c r="C283" s="27">
        <f>C284</f>
        <v>391195.95999999996</v>
      </c>
      <c r="D283" s="27">
        <v>0</v>
      </c>
      <c r="E283" s="3">
        <f t="shared" si="4"/>
        <v>391195.95999999996</v>
      </c>
    </row>
    <row r="284" spans="2:5" x14ac:dyDescent="0.3">
      <c r="B284" s="11" t="s">
        <v>34</v>
      </c>
      <c r="C284" s="28">
        <f>C285+C287+C301+C308+C339</f>
        <v>391195.95999999996</v>
      </c>
      <c r="D284" s="28">
        <v>0</v>
      </c>
      <c r="E284" s="14">
        <f t="shared" si="4"/>
        <v>391195.95999999996</v>
      </c>
    </row>
    <row r="285" spans="2:5" x14ac:dyDescent="0.3">
      <c r="B285" s="10" t="s">
        <v>25</v>
      </c>
      <c r="C285" s="28">
        <f>SUM(C286:C286)</f>
        <v>7000</v>
      </c>
      <c r="D285" s="28">
        <v>0</v>
      </c>
      <c r="E285" s="14">
        <f t="shared" si="4"/>
        <v>7000</v>
      </c>
    </row>
    <row r="286" spans="2:5" x14ac:dyDescent="0.3">
      <c r="B286" s="6" t="s">
        <v>220</v>
      </c>
      <c r="C286" s="28">
        <v>7000</v>
      </c>
      <c r="D286" s="15">
        <v>0</v>
      </c>
      <c r="E286" s="14">
        <f>C351+D286</f>
        <v>9625</v>
      </c>
    </row>
    <row r="287" spans="2:5" x14ac:dyDescent="0.3">
      <c r="B287" s="10" t="s">
        <v>9</v>
      </c>
      <c r="C287" s="28">
        <f>SUM(C288:C300)</f>
        <v>42016</v>
      </c>
      <c r="D287" s="28">
        <v>0</v>
      </c>
      <c r="E287" s="14">
        <f t="shared" si="4"/>
        <v>42016</v>
      </c>
    </row>
    <row r="288" spans="2:5" x14ac:dyDescent="0.3">
      <c r="B288" s="6" t="s">
        <v>62</v>
      </c>
      <c r="C288" s="15">
        <v>2000</v>
      </c>
      <c r="D288" s="15">
        <v>0</v>
      </c>
      <c r="E288" s="14">
        <f t="shared" si="4"/>
        <v>2000</v>
      </c>
    </row>
    <row r="289" spans="2:11" ht="27" x14ac:dyDescent="0.3">
      <c r="B289" s="6" t="s">
        <v>65</v>
      </c>
      <c r="C289" s="15">
        <v>500</v>
      </c>
      <c r="D289" s="15">
        <v>0</v>
      </c>
      <c r="E289" s="14">
        <f t="shared" si="4"/>
        <v>500</v>
      </c>
      <c r="K289" s="22"/>
    </row>
    <row r="290" spans="2:11" x14ac:dyDescent="0.3">
      <c r="B290" s="6" t="s">
        <v>74</v>
      </c>
      <c r="C290" s="15">
        <v>2000</v>
      </c>
      <c r="D290" s="15">
        <v>0</v>
      </c>
      <c r="E290" s="14">
        <f t="shared" si="4"/>
        <v>2000</v>
      </c>
    </row>
    <row r="291" spans="2:11" x14ac:dyDescent="0.3">
      <c r="B291" s="6" t="s">
        <v>85</v>
      </c>
      <c r="C291" s="15">
        <v>5000</v>
      </c>
      <c r="D291" s="15">
        <v>0</v>
      </c>
      <c r="E291" s="14">
        <f t="shared" si="4"/>
        <v>5000</v>
      </c>
    </row>
    <row r="292" spans="2:11" ht="27" x14ac:dyDescent="0.3">
      <c r="B292" s="6" t="s">
        <v>87</v>
      </c>
      <c r="C292" s="15">
        <v>100</v>
      </c>
      <c r="D292" s="15">
        <v>0</v>
      </c>
      <c r="E292" s="14">
        <f t="shared" si="4"/>
        <v>100</v>
      </c>
    </row>
    <row r="293" spans="2:11" x14ac:dyDescent="0.3">
      <c r="B293" s="6" t="s">
        <v>128</v>
      </c>
      <c r="C293" s="15">
        <v>4099</v>
      </c>
      <c r="D293" s="15">
        <v>0</v>
      </c>
      <c r="E293" s="14">
        <f t="shared" si="4"/>
        <v>4099</v>
      </c>
    </row>
    <row r="294" spans="2:11" ht="27" x14ac:dyDescent="0.3">
      <c r="B294" s="6" t="s">
        <v>150</v>
      </c>
      <c r="C294" s="15">
        <v>2000</v>
      </c>
      <c r="D294" s="15">
        <v>0</v>
      </c>
      <c r="E294" s="14">
        <f t="shared" si="4"/>
        <v>2000</v>
      </c>
    </row>
    <row r="295" spans="2:11" x14ac:dyDescent="0.3">
      <c r="B295" s="6" t="s">
        <v>181</v>
      </c>
      <c r="C295" s="7">
        <v>9500</v>
      </c>
      <c r="D295" s="7">
        <v>0</v>
      </c>
      <c r="E295" s="14">
        <f t="shared" si="4"/>
        <v>9500</v>
      </c>
    </row>
    <row r="296" spans="2:11" x14ac:dyDescent="0.3">
      <c r="B296" s="6" t="s">
        <v>180</v>
      </c>
      <c r="C296" s="7">
        <v>2000</v>
      </c>
      <c r="D296" s="7">
        <v>0</v>
      </c>
      <c r="E296" s="14">
        <f t="shared" si="4"/>
        <v>2000</v>
      </c>
    </row>
    <row r="297" spans="2:11" x14ac:dyDescent="0.3">
      <c r="B297" s="6" t="s">
        <v>184</v>
      </c>
      <c r="C297" s="7">
        <v>2247</v>
      </c>
      <c r="D297" s="7">
        <v>0</v>
      </c>
      <c r="E297" s="14">
        <f t="shared" si="4"/>
        <v>2247</v>
      </c>
    </row>
    <row r="298" spans="2:11" x14ac:dyDescent="0.3">
      <c r="B298" s="17" t="s">
        <v>222</v>
      </c>
      <c r="C298" s="18">
        <v>3000</v>
      </c>
      <c r="D298" s="7">
        <v>0</v>
      </c>
      <c r="E298" s="14">
        <f t="shared" si="4"/>
        <v>3000</v>
      </c>
    </row>
    <row r="299" spans="2:11" x14ac:dyDescent="0.3">
      <c r="B299" s="17" t="s">
        <v>227</v>
      </c>
      <c r="C299" s="18">
        <v>5570</v>
      </c>
      <c r="D299" s="7">
        <v>0</v>
      </c>
      <c r="E299" s="14">
        <f t="shared" si="4"/>
        <v>5570</v>
      </c>
    </row>
    <row r="300" spans="2:11" x14ac:dyDescent="0.3">
      <c r="B300" s="17" t="s">
        <v>243</v>
      </c>
      <c r="C300" s="30">
        <v>4000</v>
      </c>
      <c r="D300" s="7">
        <v>0</v>
      </c>
      <c r="E300" s="14">
        <f t="shared" si="4"/>
        <v>4000</v>
      </c>
    </row>
    <row r="301" spans="2:11" x14ac:dyDescent="0.3">
      <c r="B301" s="10" t="s">
        <v>35</v>
      </c>
      <c r="C301" s="28">
        <f>SUM(C302:C307)</f>
        <v>18300</v>
      </c>
      <c r="D301" s="20">
        <f>SUM(D302:D305)</f>
        <v>0</v>
      </c>
      <c r="E301" s="14">
        <f t="shared" si="4"/>
        <v>18300</v>
      </c>
    </row>
    <row r="302" spans="2:11" x14ac:dyDescent="0.3">
      <c r="B302" s="6" t="s">
        <v>48</v>
      </c>
      <c r="C302" s="15">
        <v>500</v>
      </c>
      <c r="D302" s="7">
        <v>0</v>
      </c>
      <c r="E302" s="14">
        <f t="shared" si="4"/>
        <v>500</v>
      </c>
    </row>
    <row r="303" spans="2:11" x14ac:dyDescent="0.3">
      <c r="B303" s="6" t="s">
        <v>62</v>
      </c>
      <c r="C303" s="15">
        <v>2000</v>
      </c>
      <c r="D303" s="7">
        <v>0</v>
      </c>
      <c r="E303" s="14">
        <f t="shared" si="4"/>
        <v>2000</v>
      </c>
    </row>
    <row r="304" spans="2:11" ht="27" x14ac:dyDescent="0.3">
      <c r="B304" s="6" t="s">
        <v>65</v>
      </c>
      <c r="C304" s="15">
        <v>1000</v>
      </c>
      <c r="D304" s="7">
        <v>0</v>
      </c>
      <c r="E304" s="14">
        <f t="shared" si="4"/>
        <v>1000</v>
      </c>
    </row>
    <row r="305" spans="2:5" x14ac:dyDescent="0.3">
      <c r="B305" s="6" t="s">
        <v>180</v>
      </c>
      <c r="C305" s="15">
        <v>2000</v>
      </c>
      <c r="D305" s="7">
        <v>0</v>
      </c>
      <c r="E305" s="14">
        <f t="shared" si="4"/>
        <v>2000</v>
      </c>
    </row>
    <row r="306" spans="2:5" x14ac:dyDescent="0.3">
      <c r="B306" s="6" t="s">
        <v>184</v>
      </c>
      <c r="C306" s="15">
        <v>2800</v>
      </c>
      <c r="D306" s="7">
        <v>0</v>
      </c>
      <c r="E306" s="14">
        <f t="shared" si="4"/>
        <v>2800</v>
      </c>
    </row>
    <row r="307" spans="2:5" x14ac:dyDescent="0.3">
      <c r="B307" s="17" t="s">
        <v>222</v>
      </c>
      <c r="C307" s="15">
        <v>10000</v>
      </c>
      <c r="D307" s="7">
        <v>0</v>
      </c>
      <c r="E307" s="14">
        <f t="shared" si="4"/>
        <v>10000</v>
      </c>
    </row>
    <row r="308" spans="2:5" x14ac:dyDescent="0.3">
      <c r="B308" s="10" t="s">
        <v>4</v>
      </c>
      <c r="C308" s="28">
        <f>SUM(C309:C338)</f>
        <v>308879.95999999996</v>
      </c>
      <c r="D308" s="20">
        <v>0</v>
      </c>
      <c r="E308" s="14">
        <f t="shared" si="4"/>
        <v>308879.95999999996</v>
      </c>
    </row>
    <row r="309" spans="2:5" x14ac:dyDescent="0.3">
      <c r="B309" s="6" t="s">
        <v>41</v>
      </c>
      <c r="C309" s="15">
        <v>8000</v>
      </c>
      <c r="D309" s="7">
        <v>0</v>
      </c>
      <c r="E309" s="14">
        <f t="shared" si="4"/>
        <v>8000</v>
      </c>
    </row>
    <row r="310" spans="2:5" x14ac:dyDescent="0.3">
      <c r="B310" s="6" t="s">
        <v>45</v>
      </c>
      <c r="C310" s="15">
        <v>12057</v>
      </c>
      <c r="D310" s="7">
        <v>0</v>
      </c>
      <c r="E310" s="14">
        <f t="shared" si="4"/>
        <v>12057</v>
      </c>
    </row>
    <row r="311" spans="2:5" x14ac:dyDescent="0.3">
      <c r="B311" s="17" t="s">
        <v>292</v>
      </c>
      <c r="C311" s="15">
        <v>15770</v>
      </c>
      <c r="D311" s="7">
        <v>0</v>
      </c>
      <c r="E311" s="14">
        <f t="shared" si="4"/>
        <v>15770</v>
      </c>
    </row>
    <row r="312" spans="2:5" x14ac:dyDescent="0.3">
      <c r="B312" s="6" t="s">
        <v>62</v>
      </c>
      <c r="C312" s="15">
        <v>6500</v>
      </c>
      <c r="D312" s="7">
        <v>0</v>
      </c>
      <c r="E312" s="14">
        <f t="shared" si="4"/>
        <v>6500</v>
      </c>
    </row>
    <row r="313" spans="2:5" ht="27" x14ac:dyDescent="0.3">
      <c r="B313" s="6" t="s">
        <v>65</v>
      </c>
      <c r="C313" s="15">
        <v>1000</v>
      </c>
      <c r="D313" s="7">
        <v>0</v>
      </c>
      <c r="E313" s="14">
        <f t="shared" si="4"/>
        <v>1000</v>
      </c>
    </row>
    <row r="314" spans="2:5" x14ac:dyDescent="0.3">
      <c r="B314" s="6" t="s">
        <v>73</v>
      </c>
      <c r="C314" s="15">
        <v>10000</v>
      </c>
      <c r="D314" s="7">
        <v>0</v>
      </c>
      <c r="E314" s="14">
        <f t="shared" si="4"/>
        <v>10000</v>
      </c>
    </row>
    <row r="315" spans="2:5" ht="27" x14ac:dyDescent="0.3">
      <c r="B315" s="6" t="s">
        <v>75</v>
      </c>
      <c r="C315" s="15">
        <v>30789.71</v>
      </c>
      <c r="D315" s="7">
        <v>0</v>
      </c>
      <c r="E315" s="14">
        <f t="shared" si="4"/>
        <v>30789.71</v>
      </c>
    </row>
    <row r="316" spans="2:5" x14ac:dyDescent="0.3">
      <c r="B316" s="6" t="s">
        <v>85</v>
      </c>
      <c r="C316" s="15">
        <v>20000</v>
      </c>
      <c r="D316" s="7">
        <v>0</v>
      </c>
      <c r="E316" s="14">
        <f t="shared" si="4"/>
        <v>20000</v>
      </c>
    </row>
    <row r="317" spans="2:5" x14ac:dyDescent="0.3">
      <c r="B317" s="6" t="s">
        <v>97</v>
      </c>
      <c r="C317" s="15">
        <v>25000</v>
      </c>
      <c r="D317" s="7">
        <v>0</v>
      </c>
      <c r="E317" s="14">
        <f t="shared" si="4"/>
        <v>25000</v>
      </c>
    </row>
    <row r="318" spans="2:5" x14ac:dyDescent="0.3">
      <c r="B318" s="6" t="s">
        <v>217</v>
      </c>
      <c r="C318" s="15">
        <v>2000</v>
      </c>
      <c r="D318" s="7">
        <v>0</v>
      </c>
      <c r="E318" s="14">
        <f t="shared" si="4"/>
        <v>2000</v>
      </c>
    </row>
    <row r="319" spans="2:5" x14ac:dyDescent="0.3">
      <c r="B319" s="6" t="s">
        <v>104</v>
      </c>
      <c r="C319" s="15">
        <v>1412.25</v>
      </c>
      <c r="D319" s="7">
        <v>0</v>
      </c>
      <c r="E319" s="14">
        <f t="shared" si="4"/>
        <v>1412.25</v>
      </c>
    </row>
    <row r="320" spans="2:5" x14ac:dyDescent="0.3">
      <c r="B320" s="6" t="s">
        <v>128</v>
      </c>
      <c r="C320" s="15">
        <v>15000</v>
      </c>
      <c r="D320" s="7">
        <v>0</v>
      </c>
      <c r="E320" s="14">
        <f t="shared" si="4"/>
        <v>15000</v>
      </c>
    </row>
    <row r="321" spans="2:7" x14ac:dyDescent="0.3">
      <c r="B321" s="6" t="s">
        <v>130</v>
      </c>
      <c r="C321" s="15">
        <v>16500</v>
      </c>
      <c r="D321" s="7">
        <v>0</v>
      </c>
      <c r="E321" s="14">
        <f t="shared" si="4"/>
        <v>16500</v>
      </c>
    </row>
    <row r="322" spans="2:7" x14ac:dyDescent="0.3">
      <c r="B322" s="6" t="s">
        <v>275</v>
      </c>
      <c r="C322" s="15">
        <v>5000</v>
      </c>
      <c r="D322" s="7">
        <v>0</v>
      </c>
      <c r="E322" s="14">
        <f t="shared" si="4"/>
        <v>5000</v>
      </c>
    </row>
    <row r="323" spans="2:7" x14ac:dyDescent="0.3">
      <c r="B323" s="6" t="s">
        <v>139</v>
      </c>
      <c r="C323" s="15">
        <v>9551</v>
      </c>
      <c r="D323" s="7">
        <v>0</v>
      </c>
      <c r="E323" s="14">
        <f t="shared" si="4"/>
        <v>9551</v>
      </c>
    </row>
    <row r="324" spans="2:7" ht="27" x14ac:dyDescent="0.3">
      <c r="B324" s="6" t="s">
        <v>150</v>
      </c>
      <c r="C324" s="15">
        <v>3000</v>
      </c>
      <c r="D324" s="7">
        <v>0</v>
      </c>
      <c r="E324" s="14">
        <f t="shared" si="4"/>
        <v>3000</v>
      </c>
    </row>
    <row r="325" spans="2:7" x14ac:dyDescent="0.3">
      <c r="B325" s="6" t="s">
        <v>155</v>
      </c>
      <c r="C325" s="15">
        <v>22000</v>
      </c>
      <c r="D325" s="7">
        <v>0</v>
      </c>
      <c r="E325" s="14">
        <f t="shared" si="4"/>
        <v>22000</v>
      </c>
    </row>
    <row r="326" spans="2:7" x14ac:dyDescent="0.3">
      <c r="B326" s="6" t="s">
        <v>175</v>
      </c>
      <c r="C326" s="15">
        <v>8800</v>
      </c>
      <c r="D326" s="7">
        <v>0</v>
      </c>
      <c r="E326" s="14">
        <f t="shared" si="4"/>
        <v>8800</v>
      </c>
    </row>
    <row r="327" spans="2:7" x14ac:dyDescent="0.3">
      <c r="B327" s="6" t="s">
        <v>179</v>
      </c>
      <c r="C327" s="7">
        <v>1000</v>
      </c>
      <c r="D327" s="7">
        <v>0</v>
      </c>
      <c r="E327" s="14">
        <f t="shared" si="4"/>
        <v>1000</v>
      </c>
    </row>
    <row r="328" spans="2:7" x14ac:dyDescent="0.3">
      <c r="B328" s="6" t="s">
        <v>184</v>
      </c>
      <c r="C328" s="7">
        <v>4000</v>
      </c>
      <c r="D328" s="7">
        <v>0</v>
      </c>
      <c r="E328" s="14">
        <f t="shared" si="4"/>
        <v>4000</v>
      </c>
    </row>
    <row r="329" spans="2:7" x14ac:dyDescent="0.3">
      <c r="B329" s="6" t="s">
        <v>188</v>
      </c>
      <c r="C329" s="7">
        <v>10000</v>
      </c>
      <c r="D329" s="7">
        <v>0</v>
      </c>
      <c r="E329" s="14">
        <f t="shared" si="4"/>
        <v>10000</v>
      </c>
      <c r="G329" s="21"/>
    </row>
    <row r="330" spans="2:7" x14ac:dyDescent="0.3">
      <c r="B330" s="6" t="s">
        <v>218</v>
      </c>
      <c r="C330" s="7">
        <v>2500</v>
      </c>
      <c r="D330" s="7">
        <v>0</v>
      </c>
      <c r="E330" s="14">
        <f t="shared" si="4"/>
        <v>2500</v>
      </c>
      <c r="G330" s="21"/>
    </row>
    <row r="331" spans="2:7" x14ac:dyDescent="0.3">
      <c r="B331" s="17" t="s">
        <v>227</v>
      </c>
      <c r="C331" s="7">
        <v>10000</v>
      </c>
      <c r="D331" s="7">
        <v>0</v>
      </c>
      <c r="E331" s="14">
        <f t="shared" si="4"/>
        <v>10000</v>
      </c>
      <c r="G331" s="21"/>
    </row>
    <row r="332" spans="2:7" x14ac:dyDescent="0.3">
      <c r="B332" s="17" t="s">
        <v>236</v>
      </c>
      <c r="C332" s="15">
        <v>1000</v>
      </c>
      <c r="D332" s="7">
        <v>0</v>
      </c>
      <c r="E332" s="14">
        <f t="shared" si="4"/>
        <v>1000</v>
      </c>
      <c r="G332" s="21"/>
    </row>
    <row r="333" spans="2:7" x14ac:dyDescent="0.3">
      <c r="B333" s="17" t="s">
        <v>243</v>
      </c>
      <c r="C333" s="15">
        <v>4000</v>
      </c>
      <c r="D333" s="7">
        <v>0</v>
      </c>
      <c r="E333" s="14">
        <f t="shared" si="4"/>
        <v>4000</v>
      </c>
    </row>
    <row r="334" spans="2:7" x14ac:dyDescent="0.3">
      <c r="B334" s="17" t="s">
        <v>259</v>
      </c>
      <c r="C334" s="15">
        <v>10000</v>
      </c>
      <c r="D334" s="7">
        <v>0</v>
      </c>
      <c r="E334" s="14">
        <f t="shared" si="4"/>
        <v>10000</v>
      </c>
    </row>
    <row r="335" spans="2:7" x14ac:dyDescent="0.3">
      <c r="B335" s="6" t="s">
        <v>276</v>
      </c>
      <c r="C335" s="15">
        <v>27000</v>
      </c>
      <c r="D335" s="7">
        <v>0</v>
      </c>
      <c r="E335" s="14">
        <f t="shared" si="4"/>
        <v>27000</v>
      </c>
    </row>
    <row r="336" spans="2:7" x14ac:dyDescent="0.3">
      <c r="B336" s="6" t="s">
        <v>101</v>
      </c>
      <c r="C336" s="28">
        <v>9000</v>
      </c>
      <c r="D336" s="7">
        <v>0</v>
      </c>
      <c r="E336" s="14">
        <f t="shared" si="4"/>
        <v>9000</v>
      </c>
    </row>
    <row r="337" spans="2:8" x14ac:dyDescent="0.3">
      <c r="B337" s="6" t="s">
        <v>118</v>
      </c>
      <c r="C337" s="28">
        <v>8000</v>
      </c>
      <c r="D337" s="7">
        <v>0</v>
      </c>
      <c r="E337" s="14">
        <f t="shared" si="4"/>
        <v>8000</v>
      </c>
    </row>
    <row r="338" spans="2:8" ht="15" customHeight="1" x14ac:dyDescent="0.3">
      <c r="B338" s="6" t="s">
        <v>251</v>
      </c>
      <c r="C338" s="28">
        <v>10000</v>
      </c>
      <c r="D338" s="7">
        <v>0</v>
      </c>
      <c r="E338" s="14">
        <f t="shared" si="4"/>
        <v>10000</v>
      </c>
      <c r="G338" s="21"/>
      <c r="H338" s="23"/>
    </row>
    <row r="339" spans="2:8" x14ac:dyDescent="0.3">
      <c r="B339" s="10" t="s">
        <v>7</v>
      </c>
      <c r="C339" s="15">
        <f>C340</f>
        <v>15000</v>
      </c>
      <c r="D339" s="7">
        <v>0</v>
      </c>
      <c r="E339" s="14">
        <f t="shared" si="4"/>
        <v>15000</v>
      </c>
    </row>
    <row r="340" spans="2:8" x14ac:dyDescent="0.3">
      <c r="B340" s="6" t="s">
        <v>138</v>
      </c>
      <c r="C340" s="15">
        <v>15000</v>
      </c>
      <c r="D340" s="7">
        <v>0</v>
      </c>
      <c r="E340" s="14">
        <f t="shared" si="4"/>
        <v>15000</v>
      </c>
    </row>
    <row r="341" spans="2:8" x14ac:dyDescent="0.3">
      <c r="B341" s="12" t="s">
        <v>36</v>
      </c>
      <c r="C341" s="27">
        <f>C342</f>
        <v>152412.25</v>
      </c>
      <c r="D341" s="3">
        <v>0</v>
      </c>
      <c r="E341" s="3">
        <f t="shared" si="4"/>
        <v>152412.25</v>
      </c>
    </row>
    <row r="342" spans="2:8" x14ac:dyDescent="0.3">
      <c r="B342" s="11" t="s">
        <v>37</v>
      </c>
      <c r="C342" s="28">
        <f>SUM(C343+C349+C354+C377+C364+C346+C361)</f>
        <v>152412.25</v>
      </c>
      <c r="D342" s="5">
        <v>0</v>
      </c>
      <c r="E342" s="14">
        <f t="shared" si="4"/>
        <v>152412.25</v>
      </c>
    </row>
    <row r="343" spans="2:8" x14ac:dyDescent="0.3">
      <c r="B343" s="10" t="s">
        <v>22</v>
      </c>
      <c r="C343" s="28">
        <f>SUM(C344:C345)</f>
        <v>2054</v>
      </c>
      <c r="D343" s="5">
        <v>0</v>
      </c>
      <c r="E343" s="14">
        <f t="shared" si="4"/>
        <v>2054</v>
      </c>
    </row>
    <row r="344" spans="2:8" ht="18" customHeight="1" x14ac:dyDescent="0.3">
      <c r="B344" s="6" t="s">
        <v>61</v>
      </c>
      <c r="C344" s="15">
        <v>420</v>
      </c>
      <c r="D344" s="7">
        <v>0</v>
      </c>
      <c r="E344" s="14">
        <f t="shared" si="4"/>
        <v>420</v>
      </c>
    </row>
    <row r="345" spans="2:8" x14ac:dyDescent="0.3">
      <c r="B345" s="6" t="s">
        <v>163</v>
      </c>
      <c r="C345" s="15">
        <v>1634</v>
      </c>
      <c r="D345" s="7">
        <v>0</v>
      </c>
      <c r="E345" s="14">
        <f t="shared" si="4"/>
        <v>1634</v>
      </c>
    </row>
    <row r="346" spans="2:8" x14ac:dyDescent="0.3">
      <c r="B346" s="10" t="s">
        <v>24</v>
      </c>
      <c r="C346" s="28">
        <f>SUM(C347:C348)</f>
        <v>303</v>
      </c>
      <c r="D346" s="5">
        <v>0</v>
      </c>
      <c r="E346" s="14">
        <f t="shared" si="4"/>
        <v>303</v>
      </c>
    </row>
    <row r="347" spans="2:8" ht="15.75" customHeight="1" x14ac:dyDescent="0.3">
      <c r="B347" s="6" t="s">
        <v>61</v>
      </c>
      <c r="C347" s="15">
        <v>62</v>
      </c>
      <c r="D347" s="7">
        <v>0</v>
      </c>
      <c r="E347" s="14">
        <f t="shared" si="4"/>
        <v>62</v>
      </c>
    </row>
    <row r="348" spans="2:8" x14ac:dyDescent="0.3">
      <c r="B348" s="6" t="s">
        <v>163</v>
      </c>
      <c r="C348" s="15">
        <v>241</v>
      </c>
      <c r="D348" s="7">
        <v>0</v>
      </c>
      <c r="E348" s="14">
        <f t="shared" si="4"/>
        <v>241</v>
      </c>
    </row>
    <row r="349" spans="2:8" x14ac:dyDescent="0.3">
      <c r="B349" s="10" t="s">
        <v>25</v>
      </c>
      <c r="C349" s="28">
        <f>SUM(C350:C353)</f>
        <v>22943</v>
      </c>
      <c r="D349" s="5">
        <f>SUM(D350:D353)</f>
        <v>10530</v>
      </c>
      <c r="E349" s="14">
        <f t="shared" ref="E349:E380" si="5">C349+D349</f>
        <v>33473</v>
      </c>
    </row>
    <row r="350" spans="2:8" ht="16.5" customHeight="1" x14ac:dyDescent="0.3">
      <c r="B350" s="6" t="s">
        <v>61</v>
      </c>
      <c r="C350" s="15">
        <v>2518</v>
      </c>
      <c r="D350" s="7">
        <v>0</v>
      </c>
      <c r="E350" s="14">
        <f t="shared" si="5"/>
        <v>2518</v>
      </c>
    </row>
    <row r="351" spans="2:8" x14ac:dyDescent="0.3">
      <c r="B351" s="6" t="s">
        <v>163</v>
      </c>
      <c r="C351" s="15">
        <v>9625</v>
      </c>
      <c r="D351" s="7">
        <v>0</v>
      </c>
      <c r="E351" s="14">
        <f t="shared" si="5"/>
        <v>9625</v>
      </c>
    </row>
    <row r="352" spans="2:8" ht="27" x14ac:dyDescent="0.3">
      <c r="B352" s="6" t="s">
        <v>38</v>
      </c>
      <c r="C352" s="15">
        <v>10800</v>
      </c>
      <c r="D352" s="7">
        <v>0</v>
      </c>
      <c r="E352" s="14">
        <f t="shared" si="5"/>
        <v>10800</v>
      </c>
    </row>
    <row r="353" spans="2:5" x14ac:dyDescent="0.3">
      <c r="B353" s="6" t="s">
        <v>288</v>
      </c>
      <c r="C353" s="15">
        <v>0</v>
      </c>
      <c r="D353" s="7">
        <v>10530</v>
      </c>
      <c r="E353" s="14">
        <f t="shared" si="5"/>
        <v>10530</v>
      </c>
    </row>
    <row r="354" spans="2:5" x14ac:dyDescent="0.3">
      <c r="B354" s="10" t="s">
        <v>9</v>
      </c>
      <c r="C354" s="28">
        <f>SUM(C355:C360)</f>
        <v>17200</v>
      </c>
      <c r="D354" s="5">
        <v>0</v>
      </c>
      <c r="E354" s="14">
        <f t="shared" si="5"/>
        <v>17200</v>
      </c>
    </row>
    <row r="355" spans="2:5" x14ac:dyDescent="0.3">
      <c r="B355" s="6" t="s">
        <v>63</v>
      </c>
      <c r="C355" s="15">
        <v>1000</v>
      </c>
      <c r="D355" s="7">
        <v>0</v>
      </c>
      <c r="E355" s="14">
        <f t="shared" si="5"/>
        <v>1000</v>
      </c>
    </row>
    <row r="356" spans="2:5" ht="27" x14ac:dyDescent="0.3">
      <c r="B356" s="6" t="s">
        <v>66</v>
      </c>
      <c r="C356" s="15">
        <v>500</v>
      </c>
      <c r="D356" s="7">
        <v>0</v>
      </c>
      <c r="E356" s="14">
        <f t="shared" si="5"/>
        <v>500</v>
      </c>
    </row>
    <row r="357" spans="2:5" x14ac:dyDescent="0.3">
      <c r="B357" s="6" t="s">
        <v>109</v>
      </c>
      <c r="C357" s="15">
        <v>6000</v>
      </c>
      <c r="D357" s="7">
        <v>0</v>
      </c>
      <c r="E357" s="14">
        <f t="shared" si="5"/>
        <v>6000</v>
      </c>
    </row>
    <row r="358" spans="2:5" x14ac:dyDescent="0.3">
      <c r="B358" s="17" t="s">
        <v>173</v>
      </c>
      <c r="C358" s="30">
        <v>1700</v>
      </c>
      <c r="D358" s="7">
        <v>0</v>
      </c>
      <c r="E358" s="14">
        <f t="shared" si="5"/>
        <v>1700</v>
      </c>
    </row>
    <row r="359" spans="2:5" ht="17.25" customHeight="1" x14ac:dyDescent="0.3">
      <c r="B359" s="17" t="s">
        <v>205</v>
      </c>
      <c r="C359" s="30">
        <v>3000</v>
      </c>
      <c r="D359" s="7">
        <v>0</v>
      </c>
      <c r="E359" s="14">
        <f t="shared" si="5"/>
        <v>3000</v>
      </c>
    </row>
    <row r="360" spans="2:5" ht="16.5" customHeight="1" x14ac:dyDescent="0.3">
      <c r="B360" s="17" t="s">
        <v>250</v>
      </c>
      <c r="C360" s="30">
        <v>5000</v>
      </c>
      <c r="D360" s="7">
        <v>0</v>
      </c>
      <c r="E360" s="14">
        <f t="shared" si="5"/>
        <v>5000</v>
      </c>
    </row>
    <row r="361" spans="2:5" x14ac:dyDescent="0.3">
      <c r="B361" s="10" t="s">
        <v>35</v>
      </c>
      <c r="C361" s="15">
        <f>SUM(C362:C363)</f>
        <v>2000</v>
      </c>
      <c r="D361" s="7">
        <v>0</v>
      </c>
      <c r="E361" s="14">
        <f t="shared" si="5"/>
        <v>2000</v>
      </c>
    </row>
    <row r="362" spans="2:5" x14ac:dyDescent="0.3">
      <c r="B362" s="6" t="s">
        <v>63</v>
      </c>
      <c r="C362" s="15">
        <v>1000</v>
      </c>
      <c r="D362" s="7">
        <v>0</v>
      </c>
      <c r="E362" s="14">
        <f t="shared" si="5"/>
        <v>1000</v>
      </c>
    </row>
    <row r="363" spans="2:5" ht="27" x14ac:dyDescent="0.3">
      <c r="B363" s="6" t="s">
        <v>66</v>
      </c>
      <c r="C363" s="15">
        <v>1000</v>
      </c>
      <c r="D363" s="7">
        <v>0</v>
      </c>
      <c r="E363" s="14">
        <f t="shared" si="5"/>
        <v>1000</v>
      </c>
    </row>
    <row r="364" spans="2:5" x14ac:dyDescent="0.3">
      <c r="B364" s="10" t="s">
        <v>4</v>
      </c>
      <c r="C364" s="28">
        <f>SUM(C365:C376)</f>
        <v>59912.25</v>
      </c>
      <c r="D364" s="20">
        <f>SUM(D365:D376)</f>
        <v>-10530</v>
      </c>
      <c r="E364" s="14">
        <f t="shared" si="5"/>
        <v>49382.25</v>
      </c>
    </row>
    <row r="365" spans="2:5" x14ac:dyDescent="0.3">
      <c r="B365" s="6" t="s">
        <v>42</v>
      </c>
      <c r="C365" s="15">
        <v>1500</v>
      </c>
      <c r="D365" s="7">
        <v>0</v>
      </c>
      <c r="E365" s="14">
        <f t="shared" si="5"/>
        <v>1500</v>
      </c>
    </row>
    <row r="366" spans="2:5" x14ac:dyDescent="0.3">
      <c r="B366" s="6" t="s">
        <v>63</v>
      </c>
      <c r="C366" s="15">
        <v>1000</v>
      </c>
      <c r="D366" s="7">
        <v>0</v>
      </c>
      <c r="E366" s="14">
        <f t="shared" si="5"/>
        <v>1000</v>
      </c>
    </row>
    <row r="367" spans="2:5" ht="27" x14ac:dyDescent="0.3">
      <c r="B367" s="6" t="s">
        <v>66</v>
      </c>
      <c r="C367" s="15">
        <v>1000</v>
      </c>
      <c r="D367" s="7">
        <v>0</v>
      </c>
      <c r="E367" s="14">
        <f t="shared" si="5"/>
        <v>1000</v>
      </c>
    </row>
    <row r="368" spans="2:5" ht="27" x14ac:dyDescent="0.3">
      <c r="B368" s="6" t="s">
        <v>84</v>
      </c>
      <c r="C368" s="15">
        <v>15700</v>
      </c>
      <c r="D368" s="7">
        <v>0</v>
      </c>
      <c r="E368" s="14">
        <f t="shared" si="5"/>
        <v>15700</v>
      </c>
    </row>
    <row r="369" spans="2:11" x14ac:dyDescent="0.3">
      <c r="B369" s="6" t="s">
        <v>145</v>
      </c>
      <c r="C369" s="15">
        <v>1412.25</v>
      </c>
      <c r="D369" s="7">
        <v>0</v>
      </c>
      <c r="E369" s="14">
        <f t="shared" si="5"/>
        <v>1412.25</v>
      </c>
    </row>
    <row r="370" spans="2:11" x14ac:dyDescent="0.3">
      <c r="B370" s="6" t="s">
        <v>287</v>
      </c>
      <c r="C370" s="15">
        <v>2000</v>
      </c>
      <c r="D370" s="7">
        <v>0</v>
      </c>
      <c r="E370" s="14">
        <f t="shared" si="5"/>
        <v>2000</v>
      </c>
    </row>
    <row r="371" spans="2:11" x14ac:dyDescent="0.3">
      <c r="B371" s="6" t="s">
        <v>288</v>
      </c>
      <c r="C371" s="15">
        <v>16000</v>
      </c>
      <c r="D371" s="7">
        <v>-10530</v>
      </c>
      <c r="E371" s="14">
        <f t="shared" si="5"/>
        <v>5470</v>
      </c>
    </row>
    <row r="372" spans="2:11" x14ac:dyDescent="0.3">
      <c r="B372" s="17" t="s">
        <v>173</v>
      </c>
      <c r="C372" s="15">
        <v>300</v>
      </c>
      <c r="D372" s="7">
        <v>0</v>
      </c>
      <c r="E372" s="14">
        <f t="shared" si="5"/>
        <v>300</v>
      </c>
    </row>
    <row r="373" spans="2:11" x14ac:dyDescent="0.3">
      <c r="B373" s="6" t="s">
        <v>189</v>
      </c>
      <c r="C373" s="15">
        <v>2000</v>
      </c>
      <c r="D373" s="7">
        <v>0</v>
      </c>
      <c r="E373" s="14">
        <f t="shared" si="5"/>
        <v>2000</v>
      </c>
    </row>
    <row r="374" spans="2:11" x14ac:dyDescent="0.3">
      <c r="B374" s="6" t="s">
        <v>228</v>
      </c>
      <c r="C374" s="15">
        <v>2000</v>
      </c>
      <c r="D374" s="7">
        <v>0</v>
      </c>
      <c r="E374" s="14">
        <f t="shared" si="5"/>
        <v>2000</v>
      </c>
    </row>
    <row r="375" spans="2:11" x14ac:dyDescent="0.3">
      <c r="B375" s="6" t="s">
        <v>244</v>
      </c>
      <c r="C375" s="15">
        <v>9000</v>
      </c>
      <c r="D375" s="7">
        <v>0</v>
      </c>
      <c r="E375" s="14">
        <f t="shared" si="5"/>
        <v>9000</v>
      </c>
    </row>
    <row r="376" spans="2:11" x14ac:dyDescent="0.3">
      <c r="B376" s="6" t="s">
        <v>269</v>
      </c>
      <c r="C376" s="15">
        <v>8000</v>
      </c>
      <c r="D376" s="7">
        <v>0</v>
      </c>
      <c r="E376" s="14">
        <f t="shared" si="5"/>
        <v>8000</v>
      </c>
    </row>
    <row r="377" spans="2:11" x14ac:dyDescent="0.3">
      <c r="B377" s="10" t="s">
        <v>7</v>
      </c>
      <c r="C377" s="28">
        <f>SUM(C378:C380)</f>
        <v>48000</v>
      </c>
      <c r="D377" s="5">
        <v>0</v>
      </c>
      <c r="E377" s="14">
        <f t="shared" si="5"/>
        <v>48000</v>
      </c>
      <c r="K377" s="24"/>
    </row>
    <row r="378" spans="2:11" x14ac:dyDescent="0.3">
      <c r="B378" s="6" t="s">
        <v>290</v>
      </c>
      <c r="C378" s="15">
        <v>20000</v>
      </c>
      <c r="D378" s="7">
        <v>0</v>
      </c>
      <c r="E378" s="14">
        <f t="shared" si="5"/>
        <v>20000</v>
      </c>
      <c r="K378" s="25"/>
    </row>
    <row r="379" spans="2:11" x14ac:dyDescent="0.3">
      <c r="B379" s="6" t="s">
        <v>117</v>
      </c>
      <c r="C379" s="7">
        <v>13000</v>
      </c>
      <c r="D379" s="7">
        <v>0</v>
      </c>
      <c r="E379" s="14">
        <f t="shared" si="5"/>
        <v>13000</v>
      </c>
      <c r="K379" s="25"/>
    </row>
    <row r="380" spans="2:11" x14ac:dyDescent="0.3">
      <c r="B380" s="6" t="s">
        <v>142</v>
      </c>
      <c r="C380" s="7">
        <v>15000</v>
      </c>
      <c r="D380" s="7">
        <v>0</v>
      </c>
      <c r="E380" s="14">
        <f t="shared" si="5"/>
        <v>15000</v>
      </c>
      <c r="K380" s="25"/>
    </row>
    <row r="381" spans="2:11" x14ac:dyDescent="0.3">
      <c r="B381" s="2" t="s">
        <v>39</v>
      </c>
      <c r="C381" s="3">
        <f>C6+C25+C70+C128++C165+C201+C226+C283+C341</f>
        <v>1610309.47</v>
      </c>
      <c r="D381" s="3">
        <f>D6+D25+D70+D128++D165+D201+D226+D283+D341</f>
        <v>0</v>
      </c>
      <c r="E381" s="3">
        <f>E6+E25+E70+E128+E165+E201+E226+E283+E341</f>
        <v>1610309.47</v>
      </c>
      <c r="K381" s="25"/>
    </row>
    <row r="382" spans="2:11" x14ac:dyDescent="0.3">
      <c r="K382" s="25"/>
    </row>
    <row r="383" spans="2:11" x14ac:dyDescent="0.3">
      <c r="K383" s="25"/>
    </row>
    <row r="384" spans="2:11" x14ac:dyDescent="0.3">
      <c r="K384" s="25"/>
    </row>
    <row r="385" spans="7:11" x14ac:dyDescent="0.3">
      <c r="K385" s="25"/>
    </row>
    <row r="386" spans="7:11" x14ac:dyDescent="0.3">
      <c r="K386" s="25"/>
    </row>
    <row r="387" spans="7:11" x14ac:dyDescent="0.3">
      <c r="G387" s="8"/>
      <c r="K387" s="25"/>
    </row>
    <row r="388" spans="7:11" x14ac:dyDescent="0.3">
      <c r="K388" s="25"/>
    </row>
    <row r="389" spans="7:11" x14ac:dyDescent="0.3">
      <c r="K389" s="25"/>
    </row>
    <row r="390" spans="7:11" x14ac:dyDescent="0.3">
      <c r="K390" s="25"/>
    </row>
    <row r="391" spans="7:11" x14ac:dyDescent="0.3">
      <c r="K391" s="25"/>
    </row>
    <row r="392" spans="7:11" x14ac:dyDescent="0.3">
      <c r="K392" s="25"/>
    </row>
    <row r="393" spans="7:11" x14ac:dyDescent="0.3">
      <c r="K393" s="25"/>
    </row>
    <row r="394" spans="7:11" x14ac:dyDescent="0.3">
      <c r="K394" s="25"/>
    </row>
    <row r="395" spans="7:11" x14ac:dyDescent="0.3">
      <c r="K395" s="25"/>
    </row>
    <row r="396" spans="7:11" x14ac:dyDescent="0.3">
      <c r="K396" s="25"/>
    </row>
    <row r="397" spans="7:11" x14ac:dyDescent="0.3">
      <c r="K397" s="25"/>
    </row>
    <row r="398" spans="7:11" x14ac:dyDescent="0.3">
      <c r="K398" s="8"/>
    </row>
    <row r="399" spans="7:11" x14ac:dyDescent="0.3">
      <c r="G399" s="8"/>
      <c r="K399" s="26"/>
    </row>
  </sheetData>
  <autoFilter ref="B5:E408" xr:uid="{924D146A-DDEE-4042-AE65-8E8CFA10DC5B}"/>
  <mergeCells count="2">
    <mergeCell ref="B3:E3"/>
    <mergeCell ref="C1:E1"/>
  </mergeCells>
  <phoneticPr fontId="5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Braun</dc:creator>
  <cp:lastModifiedBy>Agnieszka Braun</cp:lastModifiedBy>
  <dcterms:created xsi:type="dcterms:W3CDTF">2025-09-22T10:42:04Z</dcterms:created>
  <dcterms:modified xsi:type="dcterms:W3CDTF">2026-02-11T17:24:20Z</dcterms:modified>
</cp:coreProperties>
</file>